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5F3F5026-7BE6-4268-A087-20FEE708724A}"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CO34" i="10" l="1"/>
  <c r="CO35" i="10" s="1"/>
  <c r="CO36" i="10" s="1"/>
</calcChain>
</file>

<file path=xl/sharedStrings.xml><?xml version="1.0" encoding="utf-8"?>
<sst xmlns="http://schemas.openxmlformats.org/spreadsheetml/2006/main" count="1128" uniqueCount="583">
  <si>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</si>
  <si>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</si>
  <si>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</si>
  <si>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</si>
  <si>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</si>
  <si>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</si>
  <si>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</si>
  <si>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</si>
  <si>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</si>
  <si>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</si>
  <si>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</si>
  <si>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</si>
  <si>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</si>
  <si>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</si>
  <si>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</si>
  <si>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</si>
  <si>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</si>
  <si>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</si>
  <si>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</si>
  <si>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</si>
  <si>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</si>
  <si>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</si>
  <si>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</si>
  <si>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</si>
  <si>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</si>
  <si>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</si>
  <si>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</si>
  <si>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</si>
  <si>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</si>
  <si>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</si>
  <si>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</si>
  <si>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</si>
  <si>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</si>
  <si>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</si>
  <si>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</si>
  <si>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</si>
  <si>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</si>
  <si>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</si>
  <si>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</si>
  <si>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</si>
  <si>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</si>
  <si>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</si>
  <si>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</si>
  <si>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</si>
  <si>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</si>
  <si>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</si>
  <si>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</si>
  <si>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</si>
  <si>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</si>
  <si>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</si>
  <si>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</si>
  <si>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</si>
  <si>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</si>
  <si>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</si>
  <si>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</si>
  <si>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</si>
  <si>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</si>
  <si>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</si>
  <si>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</si>
  <si>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</si>
  <si>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</si>
  <si>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</si>
  <si>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</si>
  <si>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</si>
  <si>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</si>
  <si>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</si>
  <si>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</si>
  <si>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</si>
  <si>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</si>
  <si>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</si>
  <si>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</si>
  <si>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</si>
  <si>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</si>
  <si>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</si>
  <si>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</si>
  <si>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</si>
  <si>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</si>
  <si>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</si>
  <si>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</si>
  <si>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</si>
  <si>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</si>
  <si>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</si>
  <si>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</si>
  <si>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</si>
  <si>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</si>
  <si>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</si>
  <si>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</si>
  <si>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</si>
  <si>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</si>
  <si>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</si>
  <si>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</si>
  <si>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</si>
  <si>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</si>
  <si>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</si>
  <si>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</si>
  <si>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</si>
  <si>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</si>
  <si>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</si>
  <si>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</si>
  <si>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</si>
  <si>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</si>
  <si>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</si>
  <si>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</si>
  <si>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</si>
  <si>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</si>
  <si>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</si>
  <si>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</si>
  <si>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</si>
  <si>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</si>
  <si>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</si>
  <si>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</si>
  <si>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</si>
  <si>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</si>
  <si>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</si>
  <si>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</si>
  <si>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</si>
  <si>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</si>
  <si>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</si>
  <si>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</si>
  <si>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</si>
  <si>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</si>
  <si>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</si>
  <si>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</si>
  <si>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</si>
  <si>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</si>
  <si>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</si>
  <si>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</si>
  <si>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</si>
  <si>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</si>
  <si>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</si>
  <si>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</si>
  <si>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</si>
  <si>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</si>
  <si>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</si>
  <si>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</si>
  <si>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</si>
  <si>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</si>
  <si>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</si>
  <si>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</si>
  <si>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</si>
  <si>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</si>
  <si>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</si>
  <si>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</si>
  <si>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</si>
  <si>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</si>
  <si>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</si>
  <si>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</si>
  <si>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</si>
  <si>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</si>
  <si>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</si>
  <si>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</si>
  <si>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</si>
  <si>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</si>
  <si>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</si>
  <si>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</si>
  <si>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</si>
  <si>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</si>
  <si>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</si>
  <si>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</si>
  <si>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</si>
  <si>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</si>
  <si>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</si>
  <si>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</si>
  <si>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</si>
  <si>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</si>
  <si>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</si>
  <si>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</si>
  <si>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</si>
  <si>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</si>
  <si>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</si>
  <si>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</si>
  <si>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</si>
  <si>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</si>
  <si>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</si>
  <si>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</si>
  <si>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</si>
  <si>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</si>
  <si>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</si>
  <si>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</si>
  <si>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</si>
  <si>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</si>
  <si>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</si>
  <si>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</si>
  <si>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</si>
  <si>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</si>
  <si>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</si>
  <si>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</si>
  <si>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</si>
  <si>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</si>
  <si>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</si>
  <si>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</si>
  <si>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</si>
  <si>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</si>
  <si>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</si>
  <si>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</si>
  <si>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</si>
  <si>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</si>
  <si>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</si>
  <si>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</si>
  <si>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</si>
  <si>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</si>
  <si>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</si>
  <si>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</si>
  <si>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滋賀県高島市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</si>
  <si>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</si>
  <si>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</si>
  <si>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</si>
  <si>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</si>
  <si>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</si>
  <si>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</si>
  <si>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</si>
  <si>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</si>
  <si>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</si>
  <si>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</si>
  <si>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</si>
  <si>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</si>
  <si>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</si>
  <si>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</si>
  <si>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</si>
  <si>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</si>
  <si>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</si>
  <si>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</si>
  <si>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</si>
  <si>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</si>
  <si>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</si>
  <si>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</si>
  <si>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</si>
  <si>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</si>
  <si>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</si>
  <si>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</si>
  <si>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</si>
  <si>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</si>
  <si>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</si>
  <si>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</si>
  <si>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</si>
  <si>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</si>
  <si>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</si>
  <si>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</si>
  <si>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</si>
  <si>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</si>
  <si>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</si>
  <si>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</si>
  <si>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</si>
  <si>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</si>
  <si>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</si>
  <si>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</si>
  <si>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</si>
  <si>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</si>
  <si>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</si>
  <si>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</si>
  <si>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</si>
  <si>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</si>
  <si>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</si>
  <si>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</si>
  <si>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</si>
  <si>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</si>
  <si>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</si>
  <si>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</si>
  <si>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</si>
  <si>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</si>
  <si>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</si>
  <si>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</si>
  <si>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</si>
  <si>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</si>
  <si>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</si>
  <si>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</si>
  <si>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</si>
  <si>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</si>
  <si>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</si>
  <si>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</si>
  <si>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</si>
  <si>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</si>
  <si>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</si>
  <si>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</si>
  <si>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</si>
  <si>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</si>
  <si>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</si>
  <si>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</si>
  <si>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</si>
  <si>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</si>
  <si>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</si>
  <si>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</si>
  <si>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</si>
  <si>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</si>
  <si>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</si>
  <si>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</si>
  <si>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</si>
  <si>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</si>
  <si>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</si>
  <si>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</si>
  <si>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</si>
  <si>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</si>
  <si>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</si>
  <si>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</si>
  <si>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</si>
  <si>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</si>
  <si>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</si>
  <si>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</si>
  <si>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</si>
  <si>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</si>
  <si>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</si>
  <si>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</si>
  <si>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</si>
  <si>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</si>
  <si>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</si>
  <si>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</si>
  <si>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</si>
  <si>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</si>
  <si>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</si>
  <si>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</si>
  <si>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</si>
  <si>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</si>
  <si>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</si>
  <si>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</si>
  <si>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</si>
  <si>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</si>
  <si>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</si>
  <si>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</si>
  <si>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</si>
  <si>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</si>
  <si>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</si>
  <si>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</si>
  <si>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</si>
  <si>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</si>
  <si>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</si>
  <si>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</si>
  <si>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</si>
  <si>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</si>
  <si>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</si>
  <si>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</si>
  <si>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</si>
  <si>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</si>
  <si>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</si>
  <si>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</si>
  <si>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</si>
  <si>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</si>
  <si>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</si>
  <si>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</si>
  <si>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</si>
  <si>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</si>
  <si>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</si>
  <si>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</si>
  <si>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</si>
  <si>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</si>
  <si>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</si>
  <si>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</si>
  <si>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</si>
  <si>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</si>
  <si>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</si>
  <si>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</si>
  <si>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</si>
  <si>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</si>
  <si>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</si>
  <si>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</si>
  <si>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滋賀県高島市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</si>
  <si>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</si>
  <si>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</si>
  <si>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</si>
  <si>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</si>
  <si>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</si>
  <si>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</si>
  <si>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</si>
  <si>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</si>
  <si>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</si>
  <si>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</si>
  <si>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</si>
  <si>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</si>
  <si>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</si>
  <si>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</si>
  <si>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</si>
  <si>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</si>
  <si>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</si>
  <si>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</si>
  <si>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</si>
  <si>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</si>
  <si>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</si>
  <si>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</si>
  <si>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</si>
  <si>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</si>
  <si>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</si>
  <si>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</si>
  <si>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</si>
  <si>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</si>
  <si>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</si>
  <si>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</si>
  <si>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</si>
  <si>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</si>
  <si>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</si>
  <si>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</si>
  <si>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</si>
  <si>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</si>
  <si>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</si>
  <si>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</si>
  <si>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</si>
  <si>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</si>
  <si>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</si>
  <si>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</si>
  <si>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</si>
  <si>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</si>
  <si>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</si>
  <si>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</si>
  <si>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</si>
  <si>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</si>
  <si>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</si>
  <si>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</si>
  <si>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</si>
  <si>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</si>
  <si>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</si>
  <si>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</si>
  <si>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</si>
  <si>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</si>
  <si>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</si>
  <si>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</si>
  <si>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</si>
  <si>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</si>
  <si>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</si>
  <si>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</si>
  <si>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</si>
  <si>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</si>
  <si>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</si>
  <si>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</si>
  <si>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</si>
  <si>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</si>
  <si>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</si>
  <si>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</si>
  <si>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</si>
  <si>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</si>
  <si>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</si>
  <si>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</si>
  <si>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</si>
  <si>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</si>
  <si>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</si>
  <si>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</si>
  <si>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</si>
  <si>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</si>
  <si>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</si>
  <si>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</si>
  <si>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</si>
  <si>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</si>
  <si>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</si>
  <si>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</si>
  <si>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</si>
  <si>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</si>
  <si>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</si>
  <si>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</si>
  <si>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</si>
  <si>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</si>
  <si>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</si>
  <si>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</si>
  <si>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</si>
  <si>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</si>
  <si>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</si>
  <si>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</si>
  <si>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</si>
  <si>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</si>
  <si>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</si>
  <si>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</si>
  <si>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</si>
  <si>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</si>
  <si>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</si>
  <si>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</si>
  <si>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</si>
  <si>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</si>
  <si>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</si>
  <si>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</si>
  <si>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</si>
  <si>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</si>
  <si>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</si>
  <si>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</si>
  <si>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</si>
  <si>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</si>
  <si>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</si>
  <si>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</si>
  <si>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</si>
  <si>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</si>
  <si>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</si>
  <si>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</si>
  <si>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</si>
  <si>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</si>
  <si>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</si>
  <si>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</si>
  <si>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</si>
  <si>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</si>
  <si>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</si>
  <si>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</si>
  <si>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</si>
  <si>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</si>
  <si>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</si>
  <si>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</si>
  <si>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</si>
  <si>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</si>
  <si>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</si>
  <si>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</si>
  <si>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</si>
  <si>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</si>
  <si>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</si>
  <si>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</si>
  <si>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</si>
  <si>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</si>
  <si>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</si>
  <si>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</si>
  <si>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</si>
  <si>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</si>
  <si>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</si>
  <si>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</si>
  <si>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</si>
  <si>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</si>
  <si>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</si>
  <si>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</si>
  <si>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</si>
  <si>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</si>
  <si>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</si>
  <si>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</si>
  <si>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</si>
  <si>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</si>
  <si>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</si>
  <si>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</si>
  <si>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</si>
  <si>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</si>
  <si>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</si>
  <si>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</si>
  <si>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</si>
  <si>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</si>
  <si>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</si>
  <si>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</si>
  <si>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</si>
  <si>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</si>
  <si>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</si>
  <si>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</si>
  <si>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</si>
  <si>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4.47</t>
  </si>
  <si>
    <t>▲ 0.51</t>
  </si>
  <si>
    <t>▲ 2.45</t>
  </si>
  <si>
    <t>▲ 1.38</t>
  </si>
  <si>
    <t>病院事業会計</t>
  </si>
  <si>
    <t>一般会計</t>
  </si>
  <si>
    <t>水道事業会計</t>
  </si>
  <si>
    <t>下水道事業会計</t>
  </si>
  <si>
    <t>介護保険事業特別会計</t>
  </si>
  <si>
    <t>国民健康保険特別会計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</si>
  <si>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</si>
  <si>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</si>
  <si>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</si>
  <si>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</si>
  <si>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</si>
  <si>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</si>
  <si>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</si>
  <si>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</si>
  <si>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</si>
  <si>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</si>
  <si>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</si>
  <si>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</si>
  <si>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</si>
  <si>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10"/>
  </si>
  <si>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</si>
  <si>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</si>
  <si>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10"/>
  </si>
  <si>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</si>
  <si>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公益財団法人　ひばり</t>
    <rPh sb="0" eb="2">
      <t>コウエキ</t>
    </rPh>
    <rPh sb="2" eb="4">
      <t>ザイダン</t>
    </rPh>
    <rPh sb="4" eb="6">
      <t>ホウジン</t>
    </rPh>
    <phoneticPr fontId="10"/>
  </si>
  <si>
    <t>一般財団法人　高島まちおこし公社</t>
    <rPh sb="0" eb="2">
      <t>イッパン</t>
    </rPh>
    <rPh sb="2" eb="4">
      <t>ザイダン</t>
    </rPh>
    <rPh sb="4" eb="6">
      <t>ホウジン</t>
    </rPh>
    <rPh sb="7" eb="9">
      <t>タカシマ</t>
    </rPh>
    <rPh sb="14" eb="16">
      <t>コウシャ</t>
    </rPh>
    <phoneticPr fontId="10"/>
  </si>
  <si>
    <t>公益財団法人　びわ湖高島観光協会</t>
    <rPh sb="0" eb="2">
      <t>コウエキ</t>
    </rPh>
    <rPh sb="2" eb="4">
      <t>ザイダン</t>
    </rPh>
    <rPh sb="4" eb="6">
      <t>ホウジン</t>
    </rPh>
    <rPh sb="9" eb="10">
      <t>コ</t>
    </rPh>
    <rPh sb="10" eb="12">
      <t>タカシマ</t>
    </rPh>
    <rPh sb="12" eb="14">
      <t>カンコウ</t>
    </rPh>
    <rPh sb="14" eb="16">
      <t>キョウカイ</t>
    </rPh>
    <phoneticPr fontId="10"/>
  </si>
  <si>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</si>
  <si>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</si>
  <si>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</si>
  <si>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</si>
  <si>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</si>
  <si>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</si>
  <si>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教育施設整備基金</t>
    <rPh sb="0" eb="2">
      <t>キョウイク</t>
    </rPh>
    <rPh sb="2" eb="4">
      <t>シセツ</t>
    </rPh>
    <rPh sb="4" eb="6">
      <t>セイビ</t>
    </rPh>
    <rPh sb="6" eb="8">
      <t>キキン</t>
    </rPh>
    <phoneticPr fontId="5"/>
  </si>
  <si>
    <t>水と緑のふるさとづくり基金</t>
    <rPh sb="0" eb="1">
      <t>ミズ</t>
    </rPh>
    <rPh sb="2" eb="3">
      <t>ミドリ</t>
    </rPh>
    <rPh sb="11" eb="13">
      <t>キキン</t>
    </rPh>
    <phoneticPr fontId="5"/>
  </si>
  <si>
    <t>地域活性化基金</t>
    <rPh sb="0" eb="2">
      <t>チイキ</t>
    </rPh>
    <rPh sb="2" eb="5">
      <t>カッセイカ</t>
    </rPh>
    <rPh sb="5" eb="7">
      <t>キキン</t>
    </rPh>
    <phoneticPr fontId="5"/>
  </si>
  <si>
    <t>指定管理施設管理基金</t>
    <rPh sb="0" eb="2">
      <t>シテイ</t>
    </rPh>
    <rPh sb="2" eb="4">
      <t>カンリ</t>
    </rPh>
    <rPh sb="4" eb="6">
      <t>シセツ</t>
    </rPh>
    <rPh sb="6" eb="8">
      <t>カンリ</t>
    </rPh>
    <rPh sb="8" eb="10">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</si>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</sst>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EB45-41A6-BE67-FC4C6DEB24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73463</c:v>
                </c:pt>
                <c:pt idx="1">
                  <c:v>74384</c:v>
                </c:pt>
                <c:pt idx="2">
                  <c:v>72487</c:v>
                </c:pt>
                <c:pt idx="3">
                  <c:v>95807</c:v>
                </c:pt>
                <c:pt idx="4">
                  <c:v>126967</c:v>
                </c:pt>
              </c:numCache>
            </c:numRef>
          </c:val>
          <c:smooth val="0"/>
          <c:extLst>
            <c:ext xmlns:c16="http://schemas.microsoft.com/office/drawing/2014/chart" uri="{C3380CC4-5D6E-409C-BE32-E72D297353CC}">
              <c16:uniqueId val="{00000001-EB45-41A6-BE67-FC4C6DEB247F}"/>
            </c:ext>
          </c:extLst>
        </c:ser>
        <c:dLbls>
          <c:showLegendKey val="0"/>
          <c:showVal val="0"/>
          <c:showCatName val="0"/>
          <c:showSerName val="0"/>
          <c:showPercent val="0"/>
          <c:showBubbleSize val="0"/>
        </c:dLbls>
        <c:marker val="1"/>
        <c:smooth val="0"/>
        <c:axId val="-136723776"/>
        <c:axId val="-136725408"/>
      </c:lineChart>
      <c:catAx>
        <c:axId val="-136723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725408"/>
        <c:crosses val="autoZero"/>
        <c:auto val="1"/>
        <c:lblAlgn val="ctr"/>
        <c:lblOffset val="100"/>
        <c:tickLblSkip val="1"/>
        <c:tickMarkSkip val="1"/>
        <c:noMultiLvlLbl val="0"/>
      </c:catAx>
      <c:valAx>
        <c:axId val="-13672540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723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4.97</c:v>
                </c:pt>
                <c:pt idx="1">
                  <c:v>4.2699999999999996</c:v>
                </c:pt>
                <c:pt idx="2">
                  <c:v>3.97</c:v>
                </c:pt>
                <c:pt idx="3">
                  <c:v>3.16</c:v>
                </c:pt>
                <c:pt idx="4">
                  <c:v>6.65</c:v>
                </c:pt>
              </c:numCache>
            </c:numRef>
          </c:val>
          <c:extLst>
            <c:ext xmlns:c16="http://schemas.microsoft.com/office/drawing/2014/chart" uri="{C3380CC4-5D6E-409C-BE32-E72D297353CC}">
              <c16:uniqueId val="{00000000-5D24-4F52-A520-5041DA9568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c:v>
                </c:pt>
                <c:pt idx="1">
                  <c:v>31.24</c:v>
                </c:pt>
                <c:pt idx="2">
                  <c:v>30.16</c:v>
                </c:pt>
                <c:pt idx="3">
                  <c:v>33.42</c:v>
                </c:pt>
                <c:pt idx="4">
                  <c:v>27.88</c:v>
                </c:pt>
              </c:numCache>
            </c:numRef>
          </c:val>
          <c:extLst>
            <c:ext xmlns:c16="http://schemas.microsoft.com/office/drawing/2014/chart" uri="{C3380CC4-5D6E-409C-BE32-E72D297353CC}">
              <c16:uniqueId val="{00000001-5D24-4F52-A520-5041DA95681A}"/>
            </c:ext>
          </c:extLst>
        </c:ser>
        <c:dLbls>
          <c:showLegendKey val="0"/>
          <c:showVal val="0"/>
          <c:showCatName val="0"/>
          <c:showSerName val="0"/>
          <c:showPercent val="0"/>
          <c:showBubbleSize val="0"/>
        </c:dLbls>
        <c:gapWidth val="250"/>
        <c:overlap val="100"/>
        <c:axId val="-136165168"/>
        <c:axId val="-136164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-4.47</c:v>
                </c:pt>
                <c:pt idx="1">
                  <c:v>-0.51</c:v>
                </c:pt>
                <c:pt idx="2">
                  <c:v>-2.4500000000000002</c:v>
                </c:pt>
                <c:pt idx="3">
                  <c:v>2.98</c:v>
                </c:pt>
                <c:pt idx="4">
                  <c:v>-1.38</c:v>
                </c:pt>
              </c:numCache>
            </c:numRef>
          </c:val>
          <c:smooth val="0"/>
          <c:extLst>
            <c:ext xmlns:c16="http://schemas.microsoft.com/office/drawing/2014/chart" uri="{C3380CC4-5D6E-409C-BE32-E72D297353CC}">
              <c16:uniqueId val="{00000002-5D24-4F52-A520-5041DA95681A}"/>
            </c:ext>
          </c:extLst>
        </c:ser>
        <c:dLbls>
          <c:showLegendKey val="0"/>
          <c:showVal val="0"/>
          <c:showCatName val="0"/>
          <c:showSerName val="0"/>
          <c:showPercent val="0"/>
          <c:showBubbleSize val="0"/>
        </c:dLbls>
        <c:marker val="1"/>
        <c:smooth val="0"/>
        <c:axId val="-136165168"/>
        <c:axId val="-136164080"/>
      </c:lineChart>
      <c:catAx>
        <c:axId val="-13616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6164080"/>
        <c:crosses val="autoZero"/>
        <c:auto val="1"/>
        <c:lblAlgn val="ctr"/>
        <c:lblOffset val="100"/>
        <c:tickLblSkip val="1"/>
        <c:tickMarkSkip val="1"/>
        <c:noMultiLvlLbl val="0"/>
      </c:catAx>
      <c:valAx>
        <c:axId val="-136164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65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c:v>
                </c:pt>
                <c:pt idx="2">
                  <c:v>#N/A</c:v>
                </c:pt>
                <c:pt idx="3">
                  <c:v>0.5</c:v>
                </c:pt>
                <c:pt idx="4">
                  <c:v>#N/A</c:v>
                </c:pt>
                <c:pt idx="5">
                  <c:v>0.51</c:v>
                </c:pt>
                <c:pt idx="6">
                  <c:v>#N/A</c:v>
                </c:pt>
                <c:pt idx="7">
                  <c:v>0.37</c:v>
                </c:pt>
                <c:pt idx="8">
                  <c:v>0</c:v>
                </c:pt>
                <c:pt idx="9">
                  <c:v>0</c:v>
                </c:pt>
              </c:numCache>
            </c:numRef>
          </c:val>
          <c:extLst>
            <c:ext xmlns:c16="http://schemas.microsoft.com/office/drawing/2014/chart" uri="{C3380CC4-5D6E-409C-BE32-E72D297353CC}">
              <c16:uniqueId val="{00000000-8B9D-4BAF-9C98-FF5C8D227A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9D-4BAF-9C98-FF5C8D227A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9D-4BAF-9C98-FF5C8D227AE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7.0000000000000007E-2</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3-8B9D-4BAF-9C98-FF5C8D227AE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0.49</c:v>
                </c:pt>
                <c:pt idx="4">
                  <c:v>#N/A</c:v>
                </c:pt>
                <c:pt idx="5">
                  <c:v>0.41</c:v>
                </c:pt>
                <c:pt idx="6">
                  <c:v>#N/A</c:v>
                </c:pt>
                <c:pt idx="7">
                  <c:v>0.31</c:v>
                </c:pt>
                <c:pt idx="8">
                  <c:v>#N/A</c:v>
                </c:pt>
                <c:pt idx="9">
                  <c:v>0.12</c:v>
                </c:pt>
              </c:numCache>
            </c:numRef>
          </c:val>
          <c:extLst>
            <c:ext xmlns:c16="http://schemas.microsoft.com/office/drawing/2014/chart" uri="{C3380CC4-5D6E-409C-BE32-E72D297353CC}">
              <c16:uniqueId val="{00000004-8B9D-4BAF-9C98-FF5C8D227AE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0.31</c:v>
                </c:pt>
                <c:pt idx="4">
                  <c:v>#N/A</c:v>
                </c:pt>
                <c:pt idx="5">
                  <c:v>0.54</c:v>
                </c:pt>
                <c:pt idx="6">
                  <c:v>#N/A</c:v>
                </c:pt>
                <c:pt idx="7">
                  <c:v>0.61</c:v>
                </c:pt>
                <c:pt idx="8">
                  <c:v>#N/A</c:v>
                </c:pt>
                <c:pt idx="9">
                  <c:v>0.33</c:v>
                </c:pt>
              </c:numCache>
            </c:numRef>
          </c:val>
          <c:extLst>
            <c:ext xmlns:c16="http://schemas.microsoft.com/office/drawing/2014/chart" uri="{C3380CC4-5D6E-409C-BE32-E72D297353CC}">
              <c16:uniqueId val="{00000005-8B9D-4BAF-9C98-FF5C8D227AE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1.33</c:v>
                </c:pt>
                <c:pt idx="2">
                  <c:v>#N/A</c:v>
                </c:pt>
                <c:pt idx="3">
                  <c:v>1.33</c:v>
                </c:pt>
                <c:pt idx="4">
                  <c:v>#N/A</c:v>
                </c:pt>
                <c:pt idx="5">
                  <c:v>1.44</c:v>
                </c:pt>
                <c:pt idx="6">
                  <c:v>#N/A</c:v>
                </c:pt>
                <c:pt idx="7">
                  <c:v>1.3</c:v>
                </c:pt>
                <c:pt idx="8">
                  <c:v>#N/A</c:v>
                </c:pt>
                <c:pt idx="9">
                  <c:v>1.33</c:v>
                </c:pt>
              </c:numCache>
            </c:numRef>
          </c:val>
          <c:extLst>
            <c:ext xmlns:c16="http://schemas.microsoft.com/office/drawing/2014/chart" uri="{C3380CC4-5D6E-409C-BE32-E72D297353CC}">
              <c16:uniqueId val="{00000006-8B9D-4BAF-9C98-FF5C8D227AE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5.58</c:v>
                </c:pt>
                <c:pt idx="2">
                  <c:v>#N/A</c:v>
                </c:pt>
                <c:pt idx="3">
                  <c:v>5.13</c:v>
                </c:pt>
                <c:pt idx="4">
                  <c:v>#N/A</c:v>
                </c:pt>
                <c:pt idx="5">
                  <c:v>5.25</c:v>
                </c:pt>
                <c:pt idx="6">
                  <c:v>#N/A</c:v>
                </c:pt>
                <c:pt idx="7">
                  <c:v>5.6</c:v>
                </c:pt>
                <c:pt idx="8">
                  <c:v>#N/A</c:v>
                </c:pt>
                <c:pt idx="9">
                  <c:v>5.78</c:v>
                </c:pt>
              </c:numCache>
            </c:numRef>
          </c:val>
          <c:extLst>
            <c:ext xmlns:c16="http://schemas.microsoft.com/office/drawing/2014/chart" uri="{C3380CC4-5D6E-409C-BE32-E72D297353CC}">
              <c16:uniqueId val="{00000007-8B9D-4BAF-9C98-FF5C8D227A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4.97</c:v>
                </c:pt>
                <c:pt idx="2">
                  <c:v>#N/A</c:v>
                </c:pt>
                <c:pt idx="3">
                  <c:v>4.26</c:v>
                </c:pt>
                <c:pt idx="4">
                  <c:v>#N/A</c:v>
                </c:pt>
                <c:pt idx="5">
                  <c:v>3.97</c:v>
                </c:pt>
                <c:pt idx="6">
                  <c:v>#N/A</c:v>
                </c:pt>
                <c:pt idx="7">
                  <c:v>3.15</c:v>
                </c:pt>
                <c:pt idx="8">
                  <c:v>#N/A</c:v>
                </c:pt>
                <c:pt idx="9">
                  <c:v>6.65</c:v>
                </c:pt>
              </c:numCache>
            </c:numRef>
          </c:val>
          <c:extLst>
            <c:ext xmlns:c16="http://schemas.microsoft.com/office/drawing/2014/chart" uri="{C3380CC4-5D6E-409C-BE32-E72D297353CC}">
              <c16:uniqueId val="{00000008-8B9D-4BAF-9C98-FF5C8D227AE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10.88</c:v>
                </c:pt>
                <c:pt idx="2">
                  <c:v>#N/A</c:v>
                </c:pt>
                <c:pt idx="3">
                  <c:v>13.67</c:v>
                </c:pt>
                <c:pt idx="4">
                  <c:v>#N/A</c:v>
                </c:pt>
                <c:pt idx="5">
                  <c:v>17.71</c:v>
                </c:pt>
                <c:pt idx="6">
                  <c:v>#N/A</c:v>
                </c:pt>
                <c:pt idx="7">
                  <c:v>16.66</c:v>
                </c:pt>
                <c:pt idx="8">
                  <c:v>#N/A</c:v>
                </c:pt>
                <c:pt idx="9">
                  <c:v>14.7</c:v>
                </c:pt>
              </c:numCache>
            </c:numRef>
          </c:val>
          <c:extLst>
            <c:ext xmlns:c16="http://schemas.microsoft.com/office/drawing/2014/chart" uri="{C3380CC4-5D6E-409C-BE32-E72D297353CC}">
              <c16:uniqueId val="{00000009-8B9D-4BAF-9C98-FF5C8D227AE6}"/>
            </c:ext>
          </c:extLst>
        </c:ser>
        <c:dLbls>
          <c:showLegendKey val="0"/>
          <c:showVal val="0"/>
          <c:showCatName val="0"/>
          <c:showSerName val="0"/>
          <c:showPercent val="0"/>
          <c:showBubbleSize val="0"/>
        </c:dLbls>
        <c:gapWidth val="150"/>
        <c:overlap val="100"/>
        <c:axId val="-136172784"/>
        <c:axId val="-136162992"/>
      </c:barChart>
      <c:catAx>
        <c:axId val="-13617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162992"/>
        <c:crosses val="autoZero"/>
        <c:auto val="1"/>
        <c:lblAlgn val="ctr"/>
        <c:lblOffset val="100"/>
        <c:tickLblSkip val="1"/>
        <c:tickMarkSkip val="1"/>
        <c:noMultiLvlLbl val="0"/>
      </c:catAx>
      <c:valAx>
        <c:axId val="-136162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72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3525</c:v>
                </c:pt>
                <c:pt idx="5">
                  <c:v>3602</c:v>
                </c:pt>
                <c:pt idx="8">
                  <c:v>3604</c:v>
                </c:pt>
                <c:pt idx="11">
                  <c:v>3539</c:v>
                </c:pt>
                <c:pt idx="14">
                  <c:v>3555</c:v>
                </c:pt>
              </c:numCache>
            </c:numRef>
          </c:val>
          <c:extLst>
            <c:ext xmlns:c16="http://schemas.microsoft.com/office/drawing/2014/chart" uri="{C3380CC4-5D6E-409C-BE32-E72D297353CC}">
              <c16:uniqueId val="{00000000-131F-4B21-BC7A-9227A19ED3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1F-4B21-BC7A-9227A19ED3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1F-4B21-BC7A-9227A19ED3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1F-4B21-BC7A-9227A19ED3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1627</c:v>
                </c:pt>
                <c:pt idx="3">
                  <c:v>1639</c:v>
                </c:pt>
                <c:pt idx="6">
                  <c:v>990</c:v>
                </c:pt>
                <c:pt idx="9">
                  <c:v>1055</c:v>
                </c:pt>
                <c:pt idx="12">
                  <c:v>1085</c:v>
                </c:pt>
              </c:numCache>
            </c:numRef>
          </c:val>
          <c:extLst>
            <c:ext xmlns:c16="http://schemas.microsoft.com/office/drawing/2014/chart" uri="{C3380CC4-5D6E-409C-BE32-E72D297353CC}">
              <c16:uniqueId val="{00000004-131F-4B21-BC7A-9227A19ED3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1F-4B21-BC7A-9227A19ED3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1F-4B21-BC7A-9227A19ED3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3301</c:v>
                </c:pt>
                <c:pt idx="3">
                  <c:v>3379</c:v>
                </c:pt>
                <c:pt idx="6">
                  <c:v>3455</c:v>
                </c:pt>
                <c:pt idx="9">
                  <c:v>3432</c:v>
                </c:pt>
                <c:pt idx="12">
                  <c:v>3533</c:v>
                </c:pt>
              </c:numCache>
            </c:numRef>
          </c:val>
          <c:extLst>
            <c:ext xmlns:c16="http://schemas.microsoft.com/office/drawing/2014/chart" uri="{C3380CC4-5D6E-409C-BE32-E72D297353CC}">
              <c16:uniqueId val="{00000007-131F-4B21-BC7A-9227A19ED39B}"/>
            </c:ext>
          </c:extLst>
        </c:ser>
        <c:dLbls>
          <c:showLegendKey val="0"/>
          <c:showVal val="0"/>
          <c:showCatName val="0"/>
          <c:showSerName val="0"/>
          <c:showPercent val="0"/>
          <c:showBubbleSize val="0"/>
        </c:dLbls>
        <c:gapWidth val="100"/>
        <c:overlap val="100"/>
        <c:axId val="-136176048"/>
        <c:axId val="-136175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1403</c:v>
                </c:pt>
                <c:pt idx="2">
                  <c:v>#N/A</c:v>
                </c:pt>
                <c:pt idx="3">
                  <c:v>#N/A</c:v>
                </c:pt>
                <c:pt idx="4">
                  <c:v>1416</c:v>
                </c:pt>
                <c:pt idx="5">
                  <c:v>#N/A</c:v>
                </c:pt>
                <c:pt idx="6">
                  <c:v>#N/A</c:v>
                </c:pt>
                <c:pt idx="7">
                  <c:v>841</c:v>
                </c:pt>
                <c:pt idx="8">
                  <c:v>#N/A</c:v>
                </c:pt>
                <c:pt idx="9">
                  <c:v>#N/A</c:v>
                </c:pt>
                <c:pt idx="10">
                  <c:v>948</c:v>
                </c:pt>
                <c:pt idx="11">
                  <c:v>#N/A</c:v>
                </c:pt>
                <c:pt idx="12">
                  <c:v>#N/A</c:v>
                </c:pt>
                <c:pt idx="13">
                  <c:v>1063</c:v>
                </c:pt>
                <c:pt idx="14">
                  <c:v>#N/A</c:v>
                </c:pt>
              </c:numCache>
            </c:numRef>
          </c:val>
          <c:smooth val="0"/>
          <c:extLst>
            <c:ext xmlns:c16="http://schemas.microsoft.com/office/drawing/2014/chart" uri="{C3380CC4-5D6E-409C-BE32-E72D297353CC}">
              <c16:uniqueId val="{00000008-131F-4B21-BC7A-9227A19ED39B}"/>
            </c:ext>
          </c:extLst>
        </c:ser>
        <c:dLbls>
          <c:showLegendKey val="0"/>
          <c:showVal val="0"/>
          <c:showCatName val="0"/>
          <c:showSerName val="0"/>
          <c:showPercent val="0"/>
          <c:showBubbleSize val="0"/>
        </c:dLbls>
        <c:marker val="1"/>
        <c:smooth val="0"/>
        <c:axId val="-136176048"/>
        <c:axId val="-136175504"/>
      </c:lineChart>
      <c:catAx>
        <c:axId val="-13617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175504"/>
        <c:crosses val="autoZero"/>
        <c:auto val="1"/>
        <c:lblAlgn val="ctr"/>
        <c:lblOffset val="100"/>
        <c:tickLblSkip val="1"/>
        <c:tickMarkSkip val="1"/>
        <c:noMultiLvlLbl val="0"/>
      </c:catAx>
      <c:valAx>
        <c:axId val="-136175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7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29807</c:v>
                </c:pt>
                <c:pt idx="5">
                  <c:v>28315</c:v>
                </c:pt>
                <c:pt idx="8">
                  <c:v>27163</c:v>
                </c:pt>
                <c:pt idx="11">
                  <c:v>26206</c:v>
                </c:pt>
                <c:pt idx="14">
                  <c:v>25765</c:v>
                </c:pt>
              </c:numCache>
            </c:numRef>
          </c:val>
          <c:extLst>
            <c:ext xmlns:c16="http://schemas.microsoft.com/office/drawing/2014/chart" uri="{C3380CC4-5D6E-409C-BE32-E72D297353CC}">
              <c16:uniqueId val="{00000000-D39C-49E7-835B-3BCCFD4DB1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419</c:v>
                </c:pt>
                <c:pt idx="5">
                  <c:v>384</c:v>
                </c:pt>
                <c:pt idx="8">
                  <c:v>302</c:v>
                </c:pt>
                <c:pt idx="11">
                  <c:v>218</c:v>
                </c:pt>
                <c:pt idx="14">
                  <c:v>141</c:v>
                </c:pt>
              </c:numCache>
            </c:numRef>
          </c:val>
          <c:extLst>
            <c:ext xmlns:c16="http://schemas.microsoft.com/office/drawing/2014/chart" uri="{C3380CC4-5D6E-409C-BE32-E72D297353CC}">
              <c16:uniqueId val="{00000001-D39C-49E7-835B-3BCCFD4DB1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13504</c:v>
                </c:pt>
                <c:pt idx="5">
                  <c:v>14504</c:v>
                </c:pt>
                <c:pt idx="8">
                  <c:v>14787</c:v>
                </c:pt>
                <c:pt idx="11">
                  <c:v>15979</c:v>
                </c:pt>
                <c:pt idx="14">
                  <c:v>15411</c:v>
                </c:pt>
              </c:numCache>
            </c:numRef>
          </c:val>
          <c:extLst>
            <c:ext xmlns:c16="http://schemas.microsoft.com/office/drawing/2014/chart" uri="{C3380CC4-5D6E-409C-BE32-E72D297353CC}">
              <c16:uniqueId val="{00000002-D39C-49E7-835B-3BCCFD4DB1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9C-49E7-835B-3BCCFD4DB1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9C-49E7-835B-3BCCFD4DB1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9C-49E7-835B-3BCCFD4DB1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5865</c:v>
                </c:pt>
                <c:pt idx="3">
                  <c:v>5748</c:v>
                </c:pt>
                <c:pt idx="6">
                  <c:v>5554</c:v>
                </c:pt>
                <c:pt idx="9">
                  <c:v>6058</c:v>
                </c:pt>
                <c:pt idx="12">
                  <c:v>5814</c:v>
                </c:pt>
              </c:numCache>
            </c:numRef>
          </c:val>
          <c:extLst>
            <c:ext xmlns:c16="http://schemas.microsoft.com/office/drawing/2014/chart" uri="{C3380CC4-5D6E-409C-BE32-E72D297353CC}">
              <c16:uniqueId val="{00000006-D39C-49E7-835B-3BCCFD4DB1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39C-49E7-835B-3BCCFD4DB1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14092</c:v>
                </c:pt>
                <c:pt idx="3">
                  <c:v>13154</c:v>
                </c:pt>
                <c:pt idx="6">
                  <c:v>10463</c:v>
                </c:pt>
                <c:pt idx="9">
                  <c:v>8230</c:v>
                </c:pt>
                <c:pt idx="12">
                  <c:v>6536</c:v>
                </c:pt>
              </c:numCache>
            </c:numRef>
          </c:val>
          <c:extLst>
            <c:ext xmlns:c16="http://schemas.microsoft.com/office/drawing/2014/chart" uri="{C3380CC4-5D6E-409C-BE32-E72D297353CC}">
              <c16:uniqueId val="{00000008-D39C-49E7-835B-3BCCFD4DB1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9C-49E7-835B-3BCCFD4DB1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25850</c:v>
                </c:pt>
                <c:pt idx="3">
                  <c:v>24494</c:v>
                </c:pt>
                <c:pt idx="6">
                  <c:v>23734</c:v>
                </c:pt>
                <c:pt idx="9">
                  <c:v>23481</c:v>
                </c:pt>
                <c:pt idx="12">
                  <c:v>23960</c:v>
                </c:pt>
              </c:numCache>
            </c:numRef>
          </c:val>
          <c:extLst>
            <c:ext xmlns:c16="http://schemas.microsoft.com/office/drawing/2014/chart" uri="{C3380CC4-5D6E-409C-BE32-E72D297353CC}">
              <c16:uniqueId val="{0000000A-D39C-49E7-835B-3BCCFD4DB15E}"/>
            </c:ext>
          </c:extLst>
        </c:ser>
        <c:dLbls>
          <c:showLegendKey val="0"/>
          <c:showVal val="0"/>
          <c:showCatName val="0"/>
          <c:showSerName val="0"/>
          <c:showPercent val="0"/>
          <c:showBubbleSize val="0"/>
        </c:dLbls>
        <c:gapWidth val="100"/>
        <c:overlap val="100"/>
        <c:axId val="-136174416"/>
        <c:axId val="-111524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2078</c:v>
                </c:pt>
                <c:pt idx="2">
                  <c:v>#N/A</c:v>
                </c:pt>
                <c:pt idx="3">
                  <c:v>#N/A</c:v>
                </c:pt>
                <c:pt idx="4">
                  <c:v>193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9C-49E7-835B-3BCCFD4DB15E}"/>
            </c:ext>
          </c:extLst>
        </c:ser>
        <c:dLbls>
          <c:showLegendKey val="0"/>
          <c:showVal val="0"/>
          <c:showCatName val="0"/>
          <c:showSerName val="0"/>
          <c:showPercent val="0"/>
          <c:showBubbleSize val="0"/>
        </c:dLbls>
        <c:marker val="1"/>
        <c:smooth val="0"/>
        <c:axId val="-136174416"/>
        <c:axId val="-111524800"/>
      </c:lineChart>
      <c:catAx>
        <c:axId val="-13617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524800"/>
        <c:crosses val="autoZero"/>
        <c:auto val="1"/>
        <c:lblAlgn val="ctr"/>
        <c:lblOffset val="100"/>
        <c:tickLblSkip val="1"/>
        <c:tickMarkSkip val="1"/>
        <c:noMultiLvlLbl val="0"/>
      </c:catAx>
      <c:valAx>
        <c:axId val="-11152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7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5223</c:v>
                </c:pt>
                <c:pt idx="1">
                  <c:v>5880</c:v>
                </c:pt>
                <c:pt idx="2">
                  <c:v>4996</c:v>
                </c:pt>
              </c:numCache>
            </c:numRef>
          </c:val>
          <c:extLst>
            <c:ext xmlns:c16="http://schemas.microsoft.com/office/drawing/2014/chart" uri="{C3380CC4-5D6E-409C-BE32-E72D297353CC}">
              <c16:uniqueId val="{00000000-8FCD-4713-A580-37C94551B5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1046</c:v>
                </c:pt>
                <c:pt idx="1">
                  <c:v>1046</c:v>
                </c:pt>
                <c:pt idx="2">
                  <c:v>1048</c:v>
                </c:pt>
              </c:numCache>
            </c:numRef>
          </c:val>
          <c:extLst>
            <c:ext xmlns:c16="http://schemas.microsoft.com/office/drawing/2014/chart" uri="{C3380CC4-5D6E-409C-BE32-E72D297353CC}">
              <c16:uniqueId val="{00000001-8FCD-4713-A580-37C94551B5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8223</c:v>
                </c:pt>
                <c:pt idx="1">
                  <c:v>8299</c:v>
                </c:pt>
                <c:pt idx="2">
                  <c:v>8385</c:v>
                </c:pt>
              </c:numCache>
            </c:numRef>
          </c:val>
          <c:extLst>
            <c:ext xmlns:c16="http://schemas.microsoft.com/office/drawing/2014/chart" uri="{C3380CC4-5D6E-409C-BE32-E72D297353CC}">
              <c16:uniqueId val="{00000002-8FCD-4713-A580-37C94551B506}"/>
            </c:ext>
          </c:extLst>
        </c:ser>
        <c:dLbls>
          <c:showLegendKey val="0"/>
          <c:showVal val="0"/>
          <c:showCatName val="0"/>
          <c:showSerName val="0"/>
          <c:showPercent val="0"/>
          <c:showBubbleSize val="0"/>
        </c:dLbls>
        <c:gapWidth val="120"/>
        <c:overlap val="100"/>
        <c:axId val="-111524256"/>
        <c:axId val="-139262848"/>
      </c:barChart>
      <c:catAx>
        <c:axId val="-11152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9262848"/>
        <c:crosses val="autoZero"/>
        <c:auto val="1"/>
        <c:lblAlgn val="ctr"/>
        <c:lblOffset val="100"/>
        <c:tickLblSkip val="1"/>
        <c:tickMarkSkip val="1"/>
        <c:noMultiLvlLbl val="0"/>
      </c:catAx>
      <c:valAx>
        <c:axId val="-139262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152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一般会計については、合併特例事業債の発行期限を踏まえ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事業を実施しており、令和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近年の大規模事業に係る償還開始により元利償還金が増加している。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市債発行については、今後も引き続き事業内容を十分に精査するとともに、交付税算入率の高いものを選択して借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入れることとし、合併特例事業債発行期限経過後は公債費の縮減に努める。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満期一括償還の条件で借入を行っていない。現在のところ借入予定もない。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公営企業において、地方債の償還終了を順次迎えており、一般会計からの繰出金は減少して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おり、将来負担比率が改善している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また、特別職職員の退職手当支給予定額の減少により将来負担見込額が減少している。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今後も将来負担を鑑み充当可能基金への計画的な積立を行い財政の健全化に努める。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滋賀県高島市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小中学校の長寿命化対策など、将来への備えとして「教育施設整備基金」などに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億円を積み立てた。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一方、「地域活性化基金」をまちづくり活動や公共交通へ</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億円充当したことや、財政調整基金を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億円を取り崩したこと等により、基金全体としては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今後も財源の不足分については、「財政調整基金」を取り崩して対応する予定であるが、合併特例事業債の発行期限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を迎え、今後は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公共施設やインフラ整備については、「公共施設整備基金」、「教育施設整備基金」を取り崩して対応していく。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公共施設整備基金：公共施設の建設や改修に備えるための資金を形成する。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地域活性化基金：公共交通の維持やまちづくり活動の支援のための資金を形成する。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施設整備基金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：学校、その他教育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ための資金を形成する。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地域活性化基金：公共交通手段の確保と住民自治協議会運営のため、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教育施設整備基金：小中学校の集約化や長寿命化対策への備えとして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百万円を積み立てたことにより増加した。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公共施設整備基金：合併特例事業債の発行期限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終了後の公共施設の長寿命化対策などの財源を確保するため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積み立てを行う。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地域活性化基金：まちづくり交付金等の財源を確保するため、毎年約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億円を取り崩す予定。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教育施設整備基金：小中学校長寿命化工事等の財源を確保するため積み立てを行う。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資金運用の利子分および補正予算による不用額等を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積み立てたが、財源調整のため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億円を取り崩したがことにより減少した。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基金は歳入不足分を取り崩し、中長期的に減少する。基金残高は標準財政規模の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％程度になるよう努め、単年度歳入不足を約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億円と見込み、</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年分を確保する。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資金運用の利子分を積み立てたことにより増加した。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年度に地方債償還のピークを迎える見込みであり、基金を取り崩して対応していく予定</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45,190
44,338
693.05
35,804,147
34,568,233
1,192,316
17,917,906
23,869,427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滋賀県平均は全国平均を大きく上回っているが、当市の財政力指数は全国平均および類似団体平均を下回り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、低い数値で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推移しており、地方交付税などの依存財源に頼っているのが現状である。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人口減少等による市税および普通交付税の逓減が段階的に進んでいることから、行財政改革による歳出削減の取り組みを通じて財政基盤の強化に努める必要がある。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91669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人件費や扶助費が増加したほか、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公営企業会計や特別会計への繰出金に充当する経常一般財源が大きいことから、経常収支比率は類似団体と比べ高い状況となっている。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今後も引き続き、行財政改革への取り組みを推進し、人件費や公債費等の義務的経費や一般行政経費の削減に努める必要がある。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149437</xdr:rowOff>
    </xdr:from>
    <xdr:to>
      <xdr:col>23</xdr:col>
      <xdr:colOff>133350</xdr:colOff>
      <xdr:row>66</xdr:row>
      <xdr:rowOff>18204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936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534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1565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160020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156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138854</xdr:rowOff>
    </xdr:from>
    <xdr:to>
      <xdr:col>23</xdr:col>
      <xdr:colOff>184150</xdr:colOff>
      <xdr:row>66</xdr:row>
      <xdr:rowOff>69004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110931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2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当市は県内で最も面積が広いことに加え、高齢化や人口減少が進んでおり、人口１人当たりのコストが年々増加傾向にある。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指標の分母となる人口が対前年比で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人の減となり、改善には大幅な経費削減が最低条件である。人件費、物件費ともに類似団体と大きく乖離しており、引き続き人口減に見合う経費削減に努める必要がある。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10830</xdr:rowOff>
    </xdr:from>
    <xdr:to>
      <xdr:col>23</xdr:col>
      <xdr:colOff>133350</xdr:colOff>
      <xdr:row>84</xdr:row>
      <xdr:rowOff>118928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12630"/>
          <a:ext cx="838200" cy="10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10830</xdr:rowOff>
    </xdr:from>
    <xdr:to>
      <xdr:col>19</xdr:col>
      <xdr:colOff>133350</xdr:colOff>
      <xdr:row>84</xdr:row>
      <xdr:rowOff>16579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12630"/>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150023</xdr:rowOff>
    </xdr:from>
    <xdr:to>
      <xdr:col>15</xdr:col>
      <xdr:colOff>82550</xdr:colOff>
      <xdr:row>84</xdr:row>
      <xdr:rowOff>16579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80373"/>
          <a:ext cx="889000" cy="3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112632</xdr:rowOff>
    </xdr:from>
    <xdr:to>
      <xdr:col>11</xdr:col>
      <xdr:colOff>31750</xdr:colOff>
      <xdr:row>83</xdr:row>
      <xdr:rowOff>150023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42982"/>
          <a:ext cx="889000" cy="3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68128</xdr:rowOff>
    </xdr:from>
    <xdr:to>
      <xdr:col>23</xdr:col>
      <xdr:colOff>184150</xdr:colOff>
      <xdr:row>84</xdr:row>
      <xdr:rowOff>169728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40205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131480</xdr:rowOff>
    </xdr:from>
    <xdr:to>
      <xdr:col>19</xdr:col>
      <xdr:colOff>184150</xdr:colOff>
      <xdr:row>84</xdr:row>
      <xdr:rowOff>61630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46407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4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137229</xdr:rowOff>
    </xdr:from>
    <xdr:to>
      <xdr:col>15</xdr:col>
      <xdr:colOff>133350</xdr:colOff>
      <xdr:row>84</xdr:row>
      <xdr:rowOff>67379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52156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5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99223</xdr:rowOff>
    </xdr:from>
    <xdr:to>
      <xdr:col>11</xdr:col>
      <xdr:colOff>82550</xdr:colOff>
      <xdr:row>84</xdr:row>
      <xdr:rowOff>29373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2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14150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61832</xdr:rowOff>
    </xdr:from>
    <xdr:to>
      <xdr:col>7</xdr:col>
      <xdr:colOff>31750</xdr:colOff>
      <xdr:row>83</xdr:row>
      <xdr:rowOff>163432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148209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7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全国市平均と同程度の指数となっているが、類似団体との比較においては高い指数となった。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総人件費については、人口規模で比較すると高い水準にあるため、更なる人件費の抑制に努める必要がある。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84364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118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16329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08414"/>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事務事業の見直しや類似施設の統廃合等により適正な人員配置を図りつつ、適正な定員管理に努めているが、毎年人口が減少しているため、類似団体との比較において大きく乖離している状況である。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面積が大きい当市において、合併以前から地域との結びつきの強い公共施設では再編化が進んでおらず、これらの施設管理に携わる職員も多い状況であるため、引き続き組織機構の合理化や選択と集中に基づく事務事業の見直しを図り、職員の適材配置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139579</xdr:rowOff>
    </xdr:from>
    <xdr:to>
      <xdr:col>81</xdr:col>
      <xdr:colOff>44450</xdr:colOff>
      <xdr:row>63</xdr:row>
      <xdr:rowOff>168305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40929"/>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129238</xdr:rowOff>
    </xdr:from>
    <xdr:to>
      <xdr:col>77</xdr:col>
      <xdr:colOff>44450</xdr:colOff>
      <xdr:row>63</xdr:row>
      <xdr:rowOff>139579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3058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121194</xdr:rowOff>
    </xdr:from>
    <xdr:to>
      <xdr:col>72</xdr:col>
      <xdr:colOff>203200</xdr:colOff>
      <xdr:row>63</xdr:row>
      <xdr:rowOff>129238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2254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103959</xdr:rowOff>
    </xdr:from>
    <xdr:to>
      <xdr:col>68</xdr:col>
      <xdr:colOff>152400</xdr:colOff>
      <xdr:row>63</xdr:row>
      <xdr:rowOff>121194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53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117505</xdr:rowOff>
    </xdr:from>
    <xdr:to>
      <xdr:col>81</xdr:col>
      <xdr:colOff>95250</xdr:colOff>
      <xdr:row>64</xdr:row>
      <xdr:rowOff>47655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89582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9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88779</xdr:rowOff>
    </xdr:from>
    <xdr:to>
      <xdr:col>77</xdr:col>
      <xdr:colOff>95250</xdr:colOff>
      <xdr:row>64</xdr:row>
      <xdr:rowOff>18929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3706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7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78438</xdr:rowOff>
    </xdr:from>
    <xdr:to>
      <xdr:col>73</xdr:col>
      <xdr:colOff>44450</xdr:colOff>
      <xdr:row>64</xdr:row>
      <xdr:rowOff>8588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164815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6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70394</xdr:rowOff>
    </xdr:from>
    <xdr:to>
      <xdr:col>68</xdr:col>
      <xdr:colOff>203200</xdr:colOff>
      <xdr:row>64</xdr:row>
      <xdr:rowOff>544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156771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53159</xdr:rowOff>
    </xdr:from>
    <xdr:to>
      <xdr:col>64</xdr:col>
      <xdr:colOff>152400</xdr:colOff>
      <xdr:row>63</xdr:row>
      <xdr:rowOff>154759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139536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合併特例事業債等の財政優遇措置のある市債を最大限活用したため、市債の元利償還額が増加し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年度は公営企業債の償還の財源に充てる繰出金が減少したことにより数値が改善された。　　</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今後、新ごみ処理施設整備の財源として市債発行を予定していることや、合併特例事業債の発行期限である令和６年度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前倒して実施したことにより、元利償還額も高い水準で推移すると見込んでいる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161572</xdr:rowOff>
    </xdr:from>
    <xdr:to>
      <xdr:col>81</xdr:col>
      <xdr:colOff>44450</xdr:colOff>
      <xdr:row>39</xdr:row>
      <xdr:rowOff>97367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76672"/>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86783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839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41</xdr:row>
      <xdr:rowOff>35983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447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41</xdr:row>
      <xdr:rowOff>35983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110772</xdr:rowOff>
    </xdr:from>
    <xdr:to>
      <xdr:col>81</xdr:col>
      <xdr:colOff>95250</xdr:colOff>
      <xdr:row>39</xdr:row>
      <xdr:rowOff>40922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127299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将来の財政負担に備えて基金の積立て等を行ったことにより令和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数値なしとなった。今後は、市債発行が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伴う大型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事業を予定していることから、一時的に指数の悪化が見込まれるが、長期的には市債の発行額抑制のほか、公営企業債も含めた起債残高が毎年減少することにより、改善傾向になると見込んでいる。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57074</xdr:rowOff>
    </xdr:from>
    <xdr:to>
      <xdr:col>68</xdr:col>
      <xdr:colOff>152400</xdr:colOff>
      <xdr:row>14</xdr:row>
      <xdr:rowOff>123190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57374"/>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6274</xdr:rowOff>
    </xdr:from>
    <xdr:to>
      <xdr:col>68</xdr:col>
      <xdr:colOff>203200</xdr:colOff>
      <xdr:row>14</xdr:row>
      <xdr:rowOff>107874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118051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45,190
44,338
693.05
35,804,147
34,568,233
1,192,316
17,917,906
23,869,427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適正化計画では急激なサービス低下を招くことがないよう、年次別削減目標に基づき職員の削減を進めているが、会計年度任用職員制度により、人件費の増加が今後も見込まれるため、公共施設の再編や事務事業の見直しにより、適正な定員管理を通して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96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昨年度から改善しているが、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今後も引き続き事務事業の見直し等により、公共施設の再編整備の推進や施設管理費用の削減、物件費に占める割合の大きい委託事業の見直しに努める必要がある。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54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4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85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や類似団体平均と比較して低い水準であるが、障がい福祉や児童・高齢者福祉に伴う経費は高い水準で推移し、義務的経費の硬直化が予想されることから、事務事業の精査とともに給付の適正化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62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同様、類似団体の平均より下回っている状況ではあるが、国民健康保険や後期高齢者医療、介護保険などの社会保障に関する特別会計への繰出金が慢性的に高止まりしているため、健康福祉対策が急務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142240</xdr:rowOff>
    </xdr:from>
    <xdr:to>
      <xdr:col>82</xdr:col>
      <xdr:colOff>107950</xdr:colOff>
      <xdr:row>55</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00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142240</xdr:rowOff>
    </xdr:from>
    <xdr:to>
      <xdr:col>78</xdr:col>
      <xdr:colOff>69850</xdr:colOff>
      <xdr:row>54</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00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20320</xdr:rowOff>
    </xdr:from>
    <xdr:to>
      <xdr:col>73</xdr:col>
      <xdr:colOff>180975</xdr:colOff>
      <xdr:row>54</xdr:row>
      <xdr:rowOff>142240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78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20320</xdr:rowOff>
    </xdr:from>
    <xdr:to>
      <xdr:col>69</xdr:col>
      <xdr:colOff>92075</xdr:colOff>
      <xdr:row>54</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278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91440</xdr:rowOff>
    </xdr:from>
    <xdr:to>
      <xdr:col>78</xdr:col>
      <xdr:colOff>120650</xdr:colOff>
      <xdr:row>55</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31767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140970</xdr:rowOff>
    </xdr:from>
    <xdr:to>
      <xdr:col>69</xdr:col>
      <xdr:colOff>142875</xdr:colOff>
      <xdr:row>54</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前年同様、滋賀県平均および類似団体の平均を上回る状況となっている。主に上・下水道や病院事業会計等への負担金のほか、市内を循環するコミュニティバスの運行経費等が大きなウエイトを占め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今後も、事務事業の見直しに加え、各種団体への補助金の見直しも含め補助金支出の適正な執行に努める必要がある。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683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04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市債発行については、事業内容を十分に精査するとともに普通交付税算入率の高いものを借入することとし、公債費の縮減に努めているが、新ごみ処理施設整備などの大型事業をはじめ、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年度までの発行期限を迎えた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合併特例事業債を活用した公共事業の増進に伴い、公債費は上昇することを見込んでいる。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157480</xdr:rowOff>
    </xdr:from>
    <xdr:to>
      <xdr:col>24</xdr:col>
      <xdr:colOff>25400</xdr:colOff>
      <xdr:row>78</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530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157480</xdr:rowOff>
    </xdr:from>
    <xdr:to>
      <xdr:col>19</xdr:col>
      <xdr:colOff>187325</xdr:colOff>
      <xdr:row>79</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79</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6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142239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620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人件費は職員削減が進む反面、施設の統廃合や組織のスリム化が進んでいない状況である。扶助費と介護保険事業等への繰出にかかる社会保障費は、年々増加傾向にある。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住民サービスを維持しながら事務の効率化を進めるとともに、更なる経費削減に努める必要がある。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89444</xdr:rowOff>
    </xdr:from>
    <xdr:to>
      <xdr:col>82</xdr:col>
      <xdr:colOff>107950</xdr:colOff>
      <xdr:row>77</xdr:row>
      <xdr:rowOff>122101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910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43724</xdr:rowOff>
    </xdr:from>
    <xdr:to>
      <xdr:col>78</xdr:col>
      <xdr:colOff>69850</xdr:colOff>
      <xdr:row>77</xdr:row>
      <xdr:rowOff>89444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453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43724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42900"/>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143329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429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71301</xdr:rowOff>
    </xdr:from>
    <xdr:to>
      <xdr:col>82</xdr:col>
      <xdr:colOff>158750</xdr:colOff>
      <xdr:row>78</xdr:row>
      <xdr:rowOff>1451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43378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38644</xdr:rowOff>
    </xdr:from>
    <xdr:to>
      <xdr:col>78</xdr:col>
      <xdr:colOff>120650</xdr:colOff>
      <xdr:row>77</xdr:row>
      <xdr:rowOff>140244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125021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2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164374</xdr:rowOff>
    </xdr:from>
    <xdr:to>
      <xdr:col>74</xdr:col>
      <xdr:colOff>31750</xdr:colOff>
      <xdr:row>77</xdr:row>
      <xdr:rowOff>94524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79301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7456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164478</xdr:rowOff>
    </xdr:from>
    <xdr:to>
      <xdr:col>29</xdr:col>
      <xdr:colOff>127000</xdr:colOff>
      <xdr:row>15</xdr:row>
      <xdr:rowOff>143167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2403"/>
          <a:ext cx="647700" cy="150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143167</xdr:rowOff>
    </xdr:from>
    <xdr:to>
      <xdr:col>26</xdr:col>
      <xdr:colOff>50800</xdr:colOff>
      <xdr:row>16</xdr:row>
      <xdr:rowOff>22682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2542"/>
          <a:ext cx="698500" cy="50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22682</xdr:rowOff>
    </xdr:from>
    <xdr:to>
      <xdr:col>22</xdr:col>
      <xdr:colOff>114300</xdr:colOff>
      <xdr:row>16</xdr:row>
      <xdr:rowOff>56159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13507"/>
          <a:ext cx="698500" cy="33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56159</xdr:rowOff>
    </xdr:from>
    <xdr:to>
      <xdr:col>18</xdr:col>
      <xdr:colOff>177800</xdr:colOff>
      <xdr:row>16</xdr:row>
      <xdr:rowOff>79820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6984"/>
          <a:ext cx="698500" cy="23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113678</xdr:rowOff>
    </xdr:from>
    <xdr:to>
      <xdr:col>29</xdr:col>
      <xdr:colOff>177800</xdr:colOff>
      <xdr:row>15</xdr:row>
      <xdr:rowOff>43828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130205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92367</xdr:rowOff>
    </xdr:from>
    <xdr:to>
      <xdr:col>26</xdr:col>
      <xdr:colOff>101600</xdr:colOff>
      <xdr:row>16</xdr:row>
      <xdr:rowOff>22517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1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32694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0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143332</xdr:rowOff>
    </xdr:from>
    <xdr:to>
      <xdr:col>22</xdr:col>
      <xdr:colOff>165100</xdr:colOff>
      <xdr:row>16</xdr:row>
      <xdr:rowOff>73482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6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83659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5359</xdr:rowOff>
    </xdr:from>
    <xdr:to>
      <xdr:col>19</xdr:col>
      <xdr:colOff>38100</xdr:colOff>
      <xdr:row>16</xdr:row>
      <xdr:rowOff>106959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117136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29020</xdr:rowOff>
    </xdr:from>
    <xdr:to>
      <xdr:col>15</xdr:col>
      <xdr:colOff>101600</xdr:colOff>
      <xdr:row>16</xdr:row>
      <xdr:rowOff>130620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140797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232418</xdr:rowOff>
    </xdr:from>
    <xdr:to>
      <xdr:col>29</xdr:col>
      <xdr:colOff>127000</xdr:colOff>
      <xdr:row>35</xdr:row>
      <xdr:rowOff>324314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42768"/>
          <a:ext cx="647700" cy="9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217194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324314</xdr:rowOff>
    </xdr:from>
    <xdr:to>
      <xdr:col>26</xdr:col>
      <xdr:colOff>50800</xdr:colOff>
      <xdr:row>36</xdr:row>
      <xdr:rowOff>65246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34664"/>
          <a:ext cx="698500" cy="8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14953</xdr:rowOff>
    </xdr:from>
    <xdr:to>
      <xdr:col>22</xdr:col>
      <xdr:colOff>114300</xdr:colOff>
      <xdr:row>36</xdr:row>
      <xdr:rowOff>65246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625303"/>
          <a:ext cx="698500" cy="39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14953</xdr:rowOff>
    </xdr:from>
    <xdr:to>
      <xdr:col>18</xdr:col>
      <xdr:colOff>177800</xdr:colOff>
      <xdr:row>35</xdr:row>
      <xdr:rowOff>36899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25303"/>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181618</xdr:rowOff>
    </xdr:from>
    <xdr:to>
      <xdr:col>29</xdr:col>
      <xdr:colOff>177800</xdr:colOff>
      <xdr:row>35</xdr:row>
      <xdr:rowOff>283218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9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26695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273514</xdr:rowOff>
    </xdr:from>
    <xdr:to>
      <xdr:col>26</xdr:col>
      <xdr:colOff>101600</xdr:colOff>
      <xdr:row>36</xdr:row>
      <xdr:rowOff>32214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8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16991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7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14446</xdr:rowOff>
    </xdr:from>
    <xdr:to>
      <xdr:col>22</xdr:col>
      <xdr:colOff>165100</xdr:colOff>
      <xdr:row>36</xdr:row>
      <xdr:rowOff>116046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7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100823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307053</xdr:rowOff>
    </xdr:from>
    <xdr:to>
      <xdr:col>19</xdr:col>
      <xdr:colOff>38100</xdr:colOff>
      <xdr:row>35</xdr:row>
      <xdr:rowOff>65753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7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75930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4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328999</xdr:rowOff>
    </xdr:from>
    <xdr:to>
      <xdr:col>15</xdr:col>
      <xdr:colOff>101600</xdr:colOff>
      <xdr:row>35</xdr:row>
      <xdr:rowOff>87699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596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97876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3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45,190
44,338
693.05
35,804,147
34,568,233
1,192,316
17,917,906
23,869,427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10465</xdr:rowOff>
    </xdr:from>
    <xdr:to>
      <xdr:col>24</xdr:col>
      <xdr:colOff>63500</xdr:colOff>
      <xdr:row>32</xdr:row>
      <xdr:rowOff>149009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96865"/>
          <a:ext cx="838200" cy="1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149009</xdr:rowOff>
    </xdr:from>
    <xdr:to>
      <xdr:col>19</xdr:col>
      <xdr:colOff>177800</xdr:colOff>
      <xdr:row>33</xdr:row>
      <xdr:rowOff>26848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35409"/>
          <a:ext cx="889000" cy="4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26848</xdr:rowOff>
    </xdr:from>
    <xdr:to>
      <xdr:col>15</xdr:col>
      <xdr:colOff>50800</xdr:colOff>
      <xdr:row>33</xdr:row>
      <xdr:rowOff>60935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84698"/>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60935</xdr:rowOff>
    </xdr:from>
    <xdr:to>
      <xdr:col>10</xdr:col>
      <xdr:colOff>114300</xdr:colOff>
      <xdr:row>33</xdr:row>
      <xdr:rowOff>84658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18785"/>
          <a:ext cx="889000" cy="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131115</xdr:rowOff>
    </xdr:from>
    <xdr:to>
      <xdr:col>24</xdr:col>
      <xdr:colOff>114300</xdr:colOff>
      <xdr:row>32</xdr:row>
      <xdr:rowOff>61265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4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153992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98209</xdr:rowOff>
    </xdr:from>
    <xdr:to>
      <xdr:col>20</xdr:col>
      <xdr:colOff>38100</xdr:colOff>
      <xdr:row>33</xdr:row>
      <xdr:rowOff>28359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44886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147498</xdr:rowOff>
    </xdr:from>
    <xdr:to>
      <xdr:col>15</xdr:col>
      <xdr:colOff>101600</xdr:colOff>
      <xdr:row>33</xdr:row>
      <xdr:rowOff>77648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94175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0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10135</xdr:rowOff>
    </xdr:from>
    <xdr:to>
      <xdr:col>10</xdr:col>
      <xdr:colOff>165100</xdr:colOff>
      <xdr:row>33</xdr:row>
      <xdr:rowOff>111735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128262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4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33858</xdr:rowOff>
    </xdr:from>
    <xdr:to>
      <xdr:col>6</xdr:col>
      <xdr:colOff>38100</xdr:colOff>
      <xdr:row>33</xdr:row>
      <xdr:rowOff>135458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151985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6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149217</xdr:rowOff>
    </xdr:from>
    <xdr:to>
      <xdr:col>24</xdr:col>
      <xdr:colOff>63500</xdr:colOff>
      <xdr:row>57</xdr:row>
      <xdr:rowOff>38689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0417"/>
          <a:ext cx="8382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10054</xdr:rowOff>
    </xdr:from>
    <xdr:to>
      <xdr:col>19</xdr:col>
      <xdr:colOff>177800</xdr:colOff>
      <xdr:row>57</xdr:row>
      <xdr:rowOff>38689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82704"/>
          <a:ext cx="889000" cy="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10054</xdr:rowOff>
    </xdr:from>
    <xdr:to>
      <xdr:col>15</xdr:col>
      <xdr:colOff>50800</xdr:colOff>
      <xdr:row>57</xdr:row>
      <xdr:rowOff>31983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2704"/>
          <a:ext cx="889000" cy="2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31983</xdr:rowOff>
    </xdr:from>
    <xdr:to>
      <xdr:col>10</xdr:col>
      <xdr:colOff>114300</xdr:colOff>
      <xdr:row>57</xdr:row>
      <xdr:rowOff>75334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4633"/>
          <a:ext cx="889000" cy="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98417</xdr:rowOff>
    </xdr:from>
    <xdr:to>
      <xdr:col>24</xdr:col>
      <xdr:colOff>114300</xdr:colOff>
      <xdr:row>57</xdr:row>
      <xdr:rowOff>28567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121294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159339</xdr:rowOff>
    </xdr:from>
    <xdr:to>
      <xdr:col>20</xdr:col>
      <xdr:colOff>38100</xdr:colOff>
      <xdr:row>57</xdr:row>
      <xdr:rowOff>89489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106016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130704</xdr:rowOff>
    </xdr:from>
    <xdr:to>
      <xdr:col>15</xdr:col>
      <xdr:colOff>101600</xdr:colOff>
      <xdr:row>57</xdr:row>
      <xdr:rowOff>60854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77381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152633</xdr:rowOff>
    </xdr:from>
    <xdr:to>
      <xdr:col>10</xdr:col>
      <xdr:colOff>165100</xdr:colOff>
      <xdr:row>57</xdr:row>
      <xdr:rowOff>82783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99310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2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24534</xdr:rowOff>
    </xdr:from>
    <xdr:to>
      <xdr:col>6</xdr:col>
      <xdr:colOff>38100</xdr:colOff>
      <xdr:row>57</xdr:row>
      <xdr:rowOff>126134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142661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92932</xdr:rowOff>
    </xdr:from>
    <xdr:to>
      <xdr:col>24</xdr:col>
      <xdr:colOff>63500</xdr:colOff>
      <xdr:row>78</xdr:row>
      <xdr:rowOff>140405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6032"/>
          <a:ext cx="8382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115221</xdr:rowOff>
    </xdr:from>
    <xdr:to>
      <xdr:col>19</xdr:col>
      <xdr:colOff>177800</xdr:colOff>
      <xdr:row>78</xdr:row>
      <xdr:rowOff>140405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8321"/>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115221</xdr:rowOff>
    </xdr:from>
    <xdr:to>
      <xdr:col>15</xdr:col>
      <xdr:colOff>50800</xdr:colOff>
      <xdr:row>78</xdr:row>
      <xdr:rowOff>160826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8321"/>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160826</xdr:rowOff>
    </xdr:from>
    <xdr:to>
      <xdr:col>10</xdr:col>
      <xdr:colOff>114300</xdr:colOff>
      <xdr:row>78</xdr:row>
      <xdr:rowOff>165646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3926"/>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42132</xdr:rowOff>
    </xdr:from>
    <xdr:to>
      <xdr:col>24</xdr:col>
      <xdr:colOff>114300</xdr:colOff>
      <xdr:row>78</xdr:row>
      <xdr:rowOff>143732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128509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89605</xdr:rowOff>
    </xdr:from>
    <xdr:to>
      <xdr:col>20</xdr:col>
      <xdr:colOff>38100</xdr:colOff>
      <xdr:row>79</xdr:row>
      <xdr:rowOff>19755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10882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64421</xdr:rowOff>
    </xdr:from>
    <xdr:to>
      <xdr:col>15</xdr:col>
      <xdr:colOff>101600</xdr:colOff>
      <xdr:row>78</xdr:row>
      <xdr:rowOff>166021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157148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110026</xdr:rowOff>
    </xdr:from>
    <xdr:to>
      <xdr:col>10</xdr:col>
      <xdr:colOff>165100</xdr:colOff>
      <xdr:row>79</xdr:row>
      <xdr:rowOff>40176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31303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114846</xdr:rowOff>
    </xdr:from>
    <xdr:to>
      <xdr:col>6</xdr:col>
      <xdr:colOff>38100</xdr:colOff>
      <xdr:row>79</xdr:row>
      <xdr:rowOff>44996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36123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24247</xdr:rowOff>
    </xdr:from>
    <xdr:to>
      <xdr:col>24</xdr:col>
      <xdr:colOff>63500</xdr:colOff>
      <xdr:row>95</xdr:row>
      <xdr:rowOff>170909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11997"/>
          <a:ext cx="838200" cy="1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170909</xdr:rowOff>
    </xdr:from>
    <xdr:to>
      <xdr:col>19</xdr:col>
      <xdr:colOff>177800</xdr:colOff>
      <xdr:row>96</xdr:row>
      <xdr:rowOff>105051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58659"/>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157597</xdr:rowOff>
    </xdr:from>
    <xdr:to>
      <xdr:col>15</xdr:col>
      <xdr:colOff>50800</xdr:colOff>
      <xdr:row>96</xdr:row>
      <xdr:rowOff>105051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45347"/>
          <a:ext cx="889000" cy="1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157597</xdr:rowOff>
    </xdr:from>
    <xdr:to>
      <xdr:col>10</xdr:col>
      <xdr:colOff>114300</xdr:colOff>
      <xdr:row>97</xdr:row>
      <xdr:rowOff>65863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45347"/>
          <a:ext cx="889000" cy="2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144897</xdr:rowOff>
    </xdr:from>
    <xdr:to>
      <xdr:col>24</xdr:col>
      <xdr:colOff>114300</xdr:colOff>
      <xdr:row>95</xdr:row>
      <xdr:rowOff>75047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6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167774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1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120109</xdr:rowOff>
    </xdr:from>
    <xdr:to>
      <xdr:col>20</xdr:col>
      <xdr:colOff>38100</xdr:colOff>
      <xdr:row>96</xdr:row>
      <xdr:rowOff>50259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66786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54251</xdr:rowOff>
    </xdr:from>
    <xdr:to>
      <xdr:col>15</xdr:col>
      <xdr:colOff>101600</xdr:colOff>
      <xdr:row>96</xdr:row>
      <xdr:rowOff>155851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928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8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106797</xdr:rowOff>
    </xdr:from>
    <xdr:to>
      <xdr:col>10</xdr:col>
      <xdr:colOff>165100</xdr:colOff>
      <xdr:row>96</xdr:row>
      <xdr:rowOff>36947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53474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15063</xdr:rowOff>
    </xdr:from>
    <xdr:to>
      <xdr:col>6</xdr:col>
      <xdr:colOff>38100</xdr:colOff>
      <xdr:row>97</xdr:row>
      <xdr:rowOff>116663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133190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122144</xdr:rowOff>
    </xdr:from>
    <xdr:to>
      <xdr:col>55</xdr:col>
      <xdr:colOff>0</xdr:colOff>
      <xdr:row>34</xdr:row>
      <xdr:rowOff>140569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51444"/>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169532</xdr:rowOff>
    </xdr:from>
    <xdr:to>
      <xdr:col>50</xdr:col>
      <xdr:colOff>114300</xdr:colOff>
      <xdr:row>34</xdr:row>
      <xdr:rowOff>140569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827382"/>
          <a:ext cx="889000" cy="1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169532</xdr:rowOff>
    </xdr:from>
    <xdr:to>
      <xdr:col>45</xdr:col>
      <xdr:colOff>177800</xdr:colOff>
      <xdr:row>34</xdr:row>
      <xdr:rowOff>67424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827382"/>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163124</xdr:rowOff>
    </xdr:from>
    <xdr:to>
      <xdr:col>41</xdr:col>
      <xdr:colOff>50800</xdr:colOff>
      <xdr:row>34</xdr:row>
      <xdr:rowOff>67424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35174"/>
          <a:ext cx="889000" cy="76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71344</xdr:rowOff>
    </xdr:from>
    <xdr:to>
      <xdr:col>55</xdr:col>
      <xdr:colOff>50800</xdr:colOff>
      <xdr:row>35</xdr:row>
      <xdr:rowOff>1494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94221</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5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89769</xdr:rowOff>
    </xdr:from>
    <xdr:to>
      <xdr:col>50</xdr:col>
      <xdr:colOff>165100</xdr:colOff>
      <xdr:row>35</xdr:row>
      <xdr:rowOff>19919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36446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6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118732</xdr:rowOff>
    </xdr:from>
    <xdr:to>
      <xdr:col>46</xdr:col>
      <xdr:colOff>38100</xdr:colOff>
      <xdr:row>34</xdr:row>
      <xdr:rowOff>48882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7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65409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5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16624</xdr:rowOff>
    </xdr:from>
    <xdr:to>
      <xdr:col>41</xdr:col>
      <xdr:colOff>101600</xdr:colOff>
      <xdr:row>34</xdr:row>
      <xdr:rowOff>118224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134751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2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112324</xdr:rowOff>
    </xdr:from>
    <xdr:to>
      <xdr:col>36</xdr:col>
      <xdr:colOff>165100</xdr:colOff>
      <xdr:row>30</xdr:row>
      <xdr:rowOff>42474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8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59001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5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105662</xdr:rowOff>
    </xdr:from>
    <xdr:to>
      <xdr:col>55</xdr:col>
      <xdr:colOff>0</xdr:colOff>
      <xdr:row>55</xdr:row>
      <xdr:rowOff>201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92512"/>
          <a:ext cx="838200" cy="23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201</xdr:rowOff>
    </xdr:from>
    <xdr:to>
      <xdr:col>50</xdr:col>
      <xdr:colOff>114300</xdr:colOff>
      <xdr:row>56</xdr:row>
      <xdr:rowOff>6449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29951"/>
          <a:ext cx="889000" cy="17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163444</xdr:rowOff>
    </xdr:from>
    <xdr:to>
      <xdr:col>45</xdr:col>
      <xdr:colOff>177800</xdr:colOff>
      <xdr:row>56</xdr:row>
      <xdr:rowOff>6449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93194"/>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163444</xdr:rowOff>
    </xdr:from>
    <xdr:to>
      <xdr:col>41</xdr:col>
      <xdr:colOff>50800</xdr:colOff>
      <xdr:row>55</xdr:row>
      <xdr:rowOff>170462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93194"/>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54862</xdr:rowOff>
    </xdr:from>
    <xdr:to>
      <xdr:col>55</xdr:col>
      <xdr:colOff>50800</xdr:colOff>
      <xdr:row>53</xdr:row>
      <xdr:rowOff>156462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4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77739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9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120851</xdr:rowOff>
    </xdr:from>
    <xdr:to>
      <xdr:col>50</xdr:col>
      <xdr:colOff>165100</xdr:colOff>
      <xdr:row>55</xdr:row>
      <xdr:rowOff>51001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67528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127099</xdr:rowOff>
    </xdr:from>
    <xdr:to>
      <xdr:col>46</xdr:col>
      <xdr:colOff>38100</xdr:colOff>
      <xdr:row>56</xdr:row>
      <xdr:rowOff>57249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73776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3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112644</xdr:rowOff>
    </xdr:from>
    <xdr:to>
      <xdr:col>41</xdr:col>
      <xdr:colOff>101600</xdr:colOff>
      <xdr:row>56</xdr:row>
      <xdr:rowOff>42794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59321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119662</xdr:rowOff>
    </xdr:from>
    <xdr:to>
      <xdr:col>36</xdr:col>
      <xdr:colOff>165100</xdr:colOff>
      <xdr:row>56</xdr:row>
      <xdr:rowOff>49812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40939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4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129369</xdr:rowOff>
    </xdr:from>
    <xdr:to>
      <xdr:col>55</xdr:col>
      <xdr:colOff>0</xdr:colOff>
      <xdr:row>79</xdr:row>
      <xdr:rowOff>60899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02469"/>
          <a:ext cx="838200" cy="10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129369</xdr:rowOff>
    </xdr:from>
    <xdr:to>
      <xdr:col>50</xdr:col>
      <xdr:colOff>114300</xdr:colOff>
      <xdr:row>79</xdr:row>
      <xdr:rowOff>34968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02469"/>
          <a:ext cx="889000" cy="7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7438</xdr:rowOff>
    </xdr:from>
    <xdr:to>
      <xdr:col>45</xdr:col>
      <xdr:colOff>177800</xdr:colOff>
      <xdr:row>79</xdr:row>
      <xdr:rowOff>34968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51988"/>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121576</xdr:rowOff>
    </xdr:from>
    <xdr:to>
      <xdr:col>41</xdr:col>
      <xdr:colOff>50800</xdr:colOff>
      <xdr:row>79</xdr:row>
      <xdr:rowOff>7438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94676"/>
          <a:ext cx="889000" cy="5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10099</xdr:rowOff>
    </xdr:from>
    <xdr:to>
      <xdr:col>55</xdr:col>
      <xdr:colOff>50800</xdr:colOff>
      <xdr:row>79</xdr:row>
      <xdr:rowOff>111699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96476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6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78569</xdr:rowOff>
    </xdr:from>
    <xdr:to>
      <xdr:col>50</xdr:col>
      <xdr:colOff>165100</xdr:colOff>
      <xdr:row>79</xdr:row>
      <xdr:rowOff>8719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171296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4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155618</xdr:rowOff>
    </xdr:from>
    <xdr:to>
      <xdr:col>46</xdr:col>
      <xdr:colOff>38100</xdr:colOff>
      <xdr:row>79</xdr:row>
      <xdr:rowOff>85768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76895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128088</xdr:rowOff>
    </xdr:from>
    <xdr:to>
      <xdr:col>41</xdr:col>
      <xdr:colOff>101600</xdr:colOff>
      <xdr:row>79</xdr:row>
      <xdr:rowOff>58238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49365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9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70776</xdr:rowOff>
    </xdr:from>
    <xdr:to>
      <xdr:col>36</xdr:col>
      <xdr:colOff>165100</xdr:colOff>
      <xdr:row>79</xdr:row>
      <xdr:rowOff>926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4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163503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131763</xdr:rowOff>
    </xdr:from>
    <xdr:to>
      <xdr:col>55</xdr:col>
      <xdr:colOff>0</xdr:colOff>
      <xdr:row>93</xdr:row>
      <xdr:rowOff>83147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562263"/>
          <a:ext cx="838200" cy="4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83147</xdr:rowOff>
    </xdr:from>
    <xdr:to>
      <xdr:col>50</xdr:col>
      <xdr:colOff>114300</xdr:colOff>
      <xdr:row>94</xdr:row>
      <xdr:rowOff>114275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027997"/>
          <a:ext cx="889000" cy="20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114275</xdr:rowOff>
    </xdr:from>
    <xdr:to>
      <xdr:col>45</xdr:col>
      <xdr:colOff>177800</xdr:colOff>
      <xdr:row>95</xdr:row>
      <xdr:rowOff>95135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30575"/>
          <a:ext cx="889000" cy="15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95135</xdr:rowOff>
    </xdr:from>
    <xdr:to>
      <xdr:col>41</xdr:col>
      <xdr:colOff>50800</xdr:colOff>
      <xdr:row>95</xdr:row>
      <xdr:rowOff>110274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82885"/>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80963</xdr:rowOff>
    </xdr:from>
    <xdr:to>
      <xdr:col>55</xdr:col>
      <xdr:colOff>50800</xdr:colOff>
      <xdr:row>91</xdr:row>
      <xdr:rowOff>11113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51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103840</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36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32347</xdr:rowOff>
    </xdr:from>
    <xdr:to>
      <xdr:col>50</xdr:col>
      <xdr:colOff>165100</xdr:colOff>
      <xdr:row>93</xdr:row>
      <xdr:rowOff>133947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9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150474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7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63475</xdr:rowOff>
    </xdr:from>
    <xdr:to>
      <xdr:col>46</xdr:col>
      <xdr:colOff>38100</xdr:colOff>
      <xdr:row>94</xdr:row>
      <xdr:rowOff>165075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1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9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44335</xdr:rowOff>
    </xdr:from>
    <xdr:to>
      <xdr:col>41</xdr:col>
      <xdr:colOff>101600</xdr:colOff>
      <xdr:row>95</xdr:row>
      <xdr:rowOff>145935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162462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0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59474</xdr:rowOff>
    </xdr:from>
    <xdr:to>
      <xdr:col>36</xdr:col>
      <xdr:colOff>165100</xdr:colOff>
      <xdr:row>95</xdr:row>
      <xdr:rowOff>161074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6151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163055</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78155"/>
          <a:ext cx="8382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163055</xdr:rowOff>
    </xdr:from>
    <xdr:to>
      <xdr:col>81</xdr:col>
      <xdr:colOff>50800</xdr:colOff>
      <xdr:row>39</xdr:row>
      <xdr:rowOff>7150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781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157493</xdr:rowOff>
    </xdr:from>
    <xdr:to>
      <xdr:col>76</xdr:col>
      <xdr:colOff>114300</xdr:colOff>
      <xdr:row>39</xdr:row>
      <xdr:rowOff>7150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7259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157493</xdr:rowOff>
    </xdr:from>
    <xdr:to>
      <xdr:col>71</xdr:col>
      <xdr:colOff>177800</xdr:colOff>
      <xdr:row>39</xdr:row>
      <xdr:rowOff>1663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7259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112255</xdr:rowOff>
    </xdr:from>
    <xdr:to>
      <xdr:col>81</xdr:col>
      <xdr:colOff>101600</xdr:colOff>
      <xdr:row>39</xdr:row>
      <xdr:rowOff>42405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33532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2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127800</xdr:rowOff>
    </xdr:from>
    <xdr:to>
      <xdr:col>76</xdr:col>
      <xdr:colOff>165100</xdr:colOff>
      <xdr:row>39</xdr:row>
      <xdr:rowOff>57950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49077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3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106693</xdr:rowOff>
    </xdr:from>
    <xdr:to>
      <xdr:col>72</xdr:col>
      <xdr:colOff>38100</xdr:colOff>
      <xdr:row>39</xdr:row>
      <xdr:rowOff>36843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27970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1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122313</xdr:rowOff>
    </xdr:from>
    <xdr:to>
      <xdr:col>67</xdr:col>
      <xdr:colOff>101600</xdr:colOff>
      <xdr:row>39</xdr:row>
      <xdr:rowOff>52463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43590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3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12484</xdr:rowOff>
    </xdr:from>
    <xdr:to>
      <xdr:col>85</xdr:col>
      <xdr:colOff>127000</xdr:colOff>
      <xdr:row>74</xdr:row>
      <xdr:rowOff>63952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699784"/>
          <a:ext cx="8382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63952</xdr:rowOff>
    </xdr:from>
    <xdr:to>
      <xdr:col>81</xdr:col>
      <xdr:colOff>50800</xdr:colOff>
      <xdr:row>74</xdr:row>
      <xdr:rowOff>73063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51252"/>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73063</xdr:rowOff>
    </xdr:from>
    <xdr:to>
      <xdr:col>76</xdr:col>
      <xdr:colOff>114300</xdr:colOff>
      <xdr:row>74</xdr:row>
      <xdr:rowOff>112986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760363"/>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112986</xdr:rowOff>
    </xdr:from>
    <xdr:to>
      <xdr:col>71</xdr:col>
      <xdr:colOff>177800</xdr:colOff>
      <xdr:row>74</xdr:row>
      <xdr:rowOff>154346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00286"/>
          <a:ext cx="889000" cy="4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133134</xdr:rowOff>
    </xdr:from>
    <xdr:to>
      <xdr:col>85</xdr:col>
      <xdr:colOff>177800</xdr:colOff>
      <xdr:row>74</xdr:row>
      <xdr:rowOff>63284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156011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13152</xdr:rowOff>
    </xdr:from>
    <xdr:to>
      <xdr:col>81</xdr:col>
      <xdr:colOff>101600</xdr:colOff>
      <xdr:row>74</xdr:row>
      <xdr:rowOff>114752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131279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22263</xdr:rowOff>
    </xdr:from>
    <xdr:to>
      <xdr:col>76</xdr:col>
      <xdr:colOff>165100</xdr:colOff>
      <xdr:row>74</xdr:row>
      <xdr:rowOff>123863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140390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48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62186</xdr:rowOff>
    </xdr:from>
    <xdr:to>
      <xdr:col>72</xdr:col>
      <xdr:colOff>38100</xdr:colOff>
      <xdr:row>74</xdr:row>
      <xdr:rowOff>163786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8863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103546</xdr:rowOff>
    </xdr:from>
    <xdr:to>
      <xdr:col>67</xdr:col>
      <xdr:colOff>101600</xdr:colOff>
      <xdr:row>75</xdr:row>
      <xdr:rowOff>33696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50223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6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25482</xdr:rowOff>
    </xdr:from>
    <xdr:to>
      <xdr:col>85</xdr:col>
      <xdr:colOff>127000</xdr:colOff>
      <xdr:row>96</xdr:row>
      <xdr:rowOff>110201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84682"/>
          <a:ext cx="8382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25482</xdr:rowOff>
    </xdr:from>
    <xdr:to>
      <xdr:col>81</xdr:col>
      <xdr:colOff>50800</xdr:colOff>
      <xdr:row>96</xdr:row>
      <xdr:rowOff>121110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484682"/>
          <a:ext cx="889000" cy="9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121110</xdr:rowOff>
    </xdr:from>
    <xdr:to>
      <xdr:col>76</xdr:col>
      <xdr:colOff>114300</xdr:colOff>
      <xdr:row>96</xdr:row>
      <xdr:rowOff>148158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80310"/>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66494</xdr:rowOff>
    </xdr:from>
    <xdr:to>
      <xdr:col>71</xdr:col>
      <xdr:colOff>177800</xdr:colOff>
      <xdr:row>96</xdr:row>
      <xdr:rowOff>148158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525694"/>
          <a:ext cx="889000" cy="8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59401</xdr:rowOff>
    </xdr:from>
    <xdr:to>
      <xdr:col>85</xdr:col>
      <xdr:colOff>177800</xdr:colOff>
      <xdr:row>96</xdr:row>
      <xdr:rowOff>161001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82278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146132</xdr:rowOff>
    </xdr:from>
    <xdr:to>
      <xdr:col>81</xdr:col>
      <xdr:colOff>101600</xdr:colOff>
      <xdr:row>96</xdr:row>
      <xdr:rowOff>76282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92809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20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70310</xdr:rowOff>
    </xdr:from>
    <xdr:to>
      <xdr:col>76</xdr:col>
      <xdr:colOff>165100</xdr:colOff>
      <xdr:row>97</xdr:row>
      <xdr:rowOff>460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16987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0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97358</xdr:rowOff>
    </xdr:from>
    <xdr:to>
      <xdr:col>72</xdr:col>
      <xdr:colOff>38100</xdr:colOff>
      <xdr:row>97</xdr:row>
      <xdr:rowOff>27508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44035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3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15694</xdr:rowOff>
    </xdr:from>
    <xdr:to>
      <xdr:col>67</xdr:col>
      <xdr:colOff>101600</xdr:colOff>
      <xdr:row>96</xdr:row>
      <xdr:rowOff>117294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4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133821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2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132705</xdr:rowOff>
    </xdr:from>
    <xdr:to>
      <xdr:col>116</xdr:col>
      <xdr:colOff>63500</xdr:colOff>
      <xdr:row>38</xdr:row>
      <xdr:rowOff>136682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47805"/>
          <a:ext cx="8382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73680</xdr:rowOff>
    </xdr:from>
    <xdr:to>
      <xdr:col>111</xdr:col>
      <xdr:colOff>177800</xdr:colOff>
      <xdr:row>38</xdr:row>
      <xdr:rowOff>132705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88780"/>
          <a:ext cx="889000" cy="5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73680</xdr:rowOff>
    </xdr:from>
    <xdr:to>
      <xdr:col>107</xdr:col>
      <xdr:colOff>50800</xdr:colOff>
      <xdr:row>38</xdr:row>
      <xdr:rowOff>136774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88780"/>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136774</xdr:rowOff>
    </xdr:from>
    <xdr:to>
      <xdr:col>102</xdr:col>
      <xdr:colOff>114300</xdr:colOff>
      <xdr:row>38</xdr:row>
      <xdr:rowOff>136820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5187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85882</xdr:rowOff>
    </xdr:from>
    <xdr:to>
      <xdr:col>116</xdr:col>
      <xdr:colOff>114300</xdr:colOff>
      <xdr:row>39</xdr:row>
      <xdr:rowOff>16032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809</xdr:rowOff>
    </xdr:from>
    <xdr:ext cx="313932"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5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81905</xdr:rowOff>
    </xdr:from>
    <xdr:to>
      <xdr:col>112</xdr:col>
      <xdr:colOff>38100</xdr:colOff>
      <xdr:row>39</xdr:row>
      <xdr:rowOff>12055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3182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8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22880</xdr:rowOff>
    </xdr:from>
    <xdr:to>
      <xdr:col>107</xdr:col>
      <xdr:colOff>101600</xdr:colOff>
      <xdr:row>38</xdr:row>
      <xdr:rowOff>124480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115607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3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85974</xdr:rowOff>
    </xdr:from>
    <xdr:to>
      <xdr:col>102</xdr:col>
      <xdr:colOff>165100</xdr:colOff>
      <xdr:row>39</xdr:row>
      <xdr:rowOff>16124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7251</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693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86020</xdr:rowOff>
    </xdr:from>
    <xdr:to>
      <xdr:col>98</xdr:col>
      <xdr:colOff>38100</xdr:colOff>
      <xdr:row>39</xdr:row>
      <xdr:rowOff>16170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7297</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32220</xdr:rowOff>
    </xdr:from>
    <xdr:to>
      <xdr:col>116</xdr:col>
      <xdr:colOff>63500</xdr:colOff>
      <xdr:row>59</xdr:row>
      <xdr:rowOff>40221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4777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32220</xdr:rowOff>
    </xdr:from>
    <xdr:to>
      <xdr:col>111</xdr:col>
      <xdr:colOff>177800</xdr:colOff>
      <xdr:row>59</xdr:row>
      <xdr:rowOff>33782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47770"/>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30658</xdr:rowOff>
    </xdr:from>
    <xdr:to>
      <xdr:col>107</xdr:col>
      <xdr:colOff>50800</xdr:colOff>
      <xdr:row>59</xdr:row>
      <xdr:rowOff>33782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620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30658</xdr:rowOff>
    </xdr:from>
    <xdr:to>
      <xdr:col>102</xdr:col>
      <xdr:colOff>114300</xdr:colOff>
      <xdr:row>59</xdr:row>
      <xdr:rowOff>34049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4620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160871</xdr:rowOff>
    </xdr:from>
    <xdr:to>
      <xdr:col>116</xdr:col>
      <xdr:colOff>114300</xdr:colOff>
      <xdr:row>59</xdr:row>
      <xdr:rowOff>91021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75798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152870</xdr:rowOff>
    </xdr:from>
    <xdr:to>
      <xdr:col>112</xdr:col>
      <xdr:colOff>38100</xdr:colOff>
      <xdr:row>59</xdr:row>
      <xdr:rowOff>83020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74147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154432</xdr:rowOff>
    </xdr:from>
    <xdr:to>
      <xdr:col>107</xdr:col>
      <xdr:colOff>101600</xdr:colOff>
      <xdr:row>59</xdr:row>
      <xdr:rowOff>84582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75709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151308</xdr:rowOff>
    </xdr:from>
    <xdr:to>
      <xdr:col>102</xdr:col>
      <xdr:colOff>165100</xdr:colOff>
      <xdr:row>59</xdr:row>
      <xdr:rowOff>81458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72585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8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154699</xdr:rowOff>
    </xdr:from>
    <xdr:to>
      <xdr:col>98</xdr:col>
      <xdr:colOff>38100</xdr:colOff>
      <xdr:row>59</xdr:row>
      <xdr:rowOff>84849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75976</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145392</xdr:rowOff>
    </xdr:from>
    <xdr:to>
      <xdr:col>116</xdr:col>
      <xdr:colOff>63500</xdr:colOff>
      <xdr:row>75</xdr:row>
      <xdr:rowOff>12187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32692"/>
          <a:ext cx="8382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12187</xdr:rowOff>
    </xdr:from>
    <xdr:to>
      <xdr:col>111</xdr:col>
      <xdr:colOff>177800</xdr:colOff>
      <xdr:row>75</xdr:row>
      <xdr:rowOff>48375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70937"/>
          <a:ext cx="889000" cy="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48375</xdr:rowOff>
    </xdr:from>
    <xdr:to>
      <xdr:col>107</xdr:col>
      <xdr:colOff>50800</xdr:colOff>
      <xdr:row>75</xdr:row>
      <xdr:rowOff>77635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07125"/>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77635</xdr:rowOff>
    </xdr:from>
    <xdr:to>
      <xdr:col>102</xdr:col>
      <xdr:colOff>114300</xdr:colOff>
      <xdr:row>75</xdr:row>
      <xdr:rowOff>102004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36385"/>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94592</xdr:rowOff>
    </xdr:from>
    <xdr:to>
      <xdr:col>116</xdr:col>
      <xdr:colOff>114300</xdr:colOff>
      <xdr:row>75</xdr:row>
      <xdr:rowOff>24742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117469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3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132837</xdr:rowOff>
    </xdr:from>
    <xdr:to>
      <xdr:col>112</xdr:col>
      <xdr:colOff>38100</xdr:colOff>
      <xdr:row>75</xdr:row>
      <xdr:rowOff>62987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2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9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169025</xdr:rowOff>
    </xdr:from>
    <xdr:to>
      <xdr:col>107</xdr:col>
      <xdr:colOff>101600</xdr:colOff>
      <xdr:row>75</xdr:row>
      <xdr:rowOff>99175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115702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26835</xdr:rowOff>
    </xdr:from>
    <xdr:to>
      <xdr:col>102</xdr:col>
      <xdr:colOff>165100</xdr:colOff>
      <xdr:row>75</xdr:row>
      <xdr:rowOff>128435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144962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6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51204</xdr:rowOff>
    </xdr:from>
    <xdr:to>
      <xdr:col>98</xdr:col>
      <xdr:colOff>38100</xdr:colOff>
      <xdr:row>75</xdr:row>
      <xdr:rowOff>152803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099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169331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8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当市は、類似団体と比べて広い市域を抱えていることから、人件費をはじめ物件費や補助費などの項目において、行政コストが高い傾向にある。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・人件費については、広い市域を抱える自治体であることから類似団体と比較しても高い傾向にある。　　　　　　　　　　　　　　　　　　　　　　　　　　　　　　　　　　　　 　・物件費については、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公共施設の解体工事に伴う増のほか、当市は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多くの公共施設をかかえていることから類似団体と比較して高い傾向となっている。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・維持補修費については、施設の大規模改修等を普通建設事業費により行っていることから、類似団体と比較して低い傾向となっている。　　　　　　　　　　　　　　  ・扶助費については、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障がいサービス事業費の増のほか、高齢化の進展や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児童福祉施策の充実を図っていること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から、増加の傾向となっている。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・普通建設事業については、令和６年度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に発行期限を迎える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を活用して前倒しで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事業を実施しているため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・公債費については、公共施設数が類似団体を大きく上回ることから、更新整備の普通建設費が高いことに比例して公債費も高くなっている。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等の積み立て額が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したことにより前年度に比べ</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国民スポーツ大会・全国障害者スポーツ大会実行委員会負担金の増のほか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、市内のバス運行については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利用者は少ないが運行範囲は広く収支が合わないことから、事業者へ補助金を出しており、類似団体と比較して高い状況となっている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45,190
44,338
693.05
35,804,147
34,568,233
1,192,316
17,917,906
23,869,427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96266</xdr:rowOff>
    </xdr:from>
    <xdr:to>
      <xdr:col>24</xdr:col>
      <xdr:colOff>63500</xdr:colOff>
      <xdr:row>37</xdr:row>
      <xdr:rowOff>100838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9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96266</xdr:rowOff>
    </xdr:from>
    <xdr:to>
      <xdr:col>19</xdr:col>
      <xdr:colOff>177800</xdr:colOff>
      <xdr:row>37</xdr:row>
      <xdr:rowOff>111887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9916"/>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111887</xdr:rowOff>
    </xdr:from>
    <xdr:to>
      <xdr:col>15</xdr:col>
      <xdr:colOff>50800</xdr:colOff>
      <xdr:row>37</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553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115507</xdr:rowOff>
    </xdr:from>
    <xdr:to>
      <xdr:col>10</xdr:col>
      <xdr:colOff>114300</xdr:colOff>
      <xdr:row>37</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59157"/>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50038</xdr:rowOff>
    </xdr:from>
    <xdr:to>
      <xdr:col>24</xdr:col>
      <xdr:colOff>114300</xdr:colOff>
      <xdr:row>37</xdr:row>
      <xdr:rowOff>151638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136415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45466</xdr:rowOff>
    </xdr:from>
    <xdr:to>
      <xdr:col>20</xdr:col>
      <xdr:colOff>38100</xdr:colOff>
      <xdr:row>37</xdr:row>
      <xdr:rowOff>147066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138193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61087</xdr:rowOff>
    </xdr:from>
    <xdr:to>
      <xdr:col>15</xdr:col>
      <xdr:colOff>101600</xdr:colOff>
      <xdr:row>37</xdr:row>
      <xdr:rowOff>162687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153814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66802</xdr:rowOff>
    </xdr:from>
    <xdr:to>
      <xdr:col>10</xdr:col>
      <xdr:colOff>165100</xdr:colOff>
      <xdr:row>37</xdr:row>
      <xdr:rowOff>168402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159529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64707</xdr:rowOff>
    </xdr:from>
    <xdr:to>
      <xdr:col>6</xdr:col>
      <xdr:colOff>38100</xdr:colOff>
      <xdr:row>37</xdr:row>
      <xdr:rowOff>166306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8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157433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79163</xdr:rowOff>
    </xdr:from>
    <xdr:to>
      <xdr:col>24</xdr:col>
      <xdr:colOff>63500</xdr:colOff>
      <xdr:row>56</xdr:row>
      <xdr:rowOff>132926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80363"/>
          <a:ext cx="83820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79163</xdr:rowOff>
    </xdr:from>
    <xdr:to>
      <xdr:col>19</xdr:col>
      <xdr:colOff>177800</xdr:colOff>
      <xdr:row>56</xdr:row>
      <xdr:rowOff>89583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80363"/>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89583</xdr:rowOff>
    </xdr:from>
    <xdr:to>
      <xdr:col>15</xdr:col>
      <xdr:colOff>50800</xdr:colOff>
      <xdr:row>56</xdr:row>
      <xdr:rowOff>106797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90783"/>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36876</xdr:rowOff>
    </xdr:from>
    <xdr:to>
      <xdr:col>10</xdr:col>
      <xdr:colOff>114300</xdr:colOff>
      <xdr:row>56</xdr:row>
      <xdr:rowOff>106797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95176"/>
          <a:ext cx="889000" cy="4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82126</xdr:rowOff>
    </xdr:from>
    <xdr:to>
      <xdr:col>24</xdr:col>
      <xdr:colOff>114300</xdr:colOff>
      <xdr:row>57</xdr:row>
      <xdr:rowOff>12276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105003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28363</xdr:rowOff>
    </xdr:from>
    <xdr:to>
      <xdr:col>20</xdr:col>
      <xdr:colOff>38100</xdr:colOff>
      <xdr:row>56</xdr:row>
      <xdr:rowOff>129963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146490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0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38783</xdr:rowOff>
    </xdr:from>
    <xdr:to>
      <xdr:col>15</xdr:col>
      <xdr:colOff>101600</xdr:colOff>
      <xdr:row>56</xdr:row>
      <xdr:rowOff>140383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156910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1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55997</xdr:rowOff>
    </xdr:from>
    <xdr:to>
      <xdr:col>10</xdr:col>
      <xdr:colOff>165100</xdr:colOff>
      <xdr:row>56</xdr:row>
      <xdr:rowOff>157597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3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157526</xdr:rowOff>
    </xdr:from>
    <xdr:to>
      <xdr:col>6</xdr:col>
      <xdr:colOff>38100</xdr:colOff>
      <xdr:row>54</xdr:row>
      <xdr:rowOff>87676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104203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1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77728</xdr:rowOff>
    </xdr:from>
    <xdr:to>
      <xdr:col>24</xdr:col>
      <xdr:colOff>63500</xdr:colOff>
      <xdr:row>74</xdr:row>
      <xdr:rowOff>121902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65028"/>
          <a:ext cx="8382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121902</xdr:rowOff>
    </xdr:from>
    <xdr:to>
      <xdr:col>19</xdr:col>
      <xdr:colOff>177800</xdr:colOff>
      <xdr:row>76</xdr:row>
      <xdr:rowOff>24137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09202"/>
          <a:ext cx="889000" cy="24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24137</xdr:rowOff>
    </xdr:from>
    <xdr:to>
      <xdr:col>15</xdr:col>
      <xdr:colOff>50800</xdr:colOff>
      <xdr:row>76</xdr:row>
      <xdr:rowOff>41673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4337"/>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41673</xdr:rowOff>
    </xdr:from>
    <xdr:to>
      <xdr:col>10</xdr:col>
      <xdr:colOff>114300</xdr:colOff>
      <xdr:row>78</xdr:row>
      <xdr:rowOff>6862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1873"/>
          <a:ext cx="889000" cy="30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26928</xdr:rowOff>
    </xdr:from>
    <xdr:to>
      <xdr:col>24</xdr:col>
      <xdr:colOff>114300</xdr:colOff>
      <xdr:row>74</xdr:row>
      <xdr:rowOff>128528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49805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6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71102</xdr:rowOff>
    </xdr:from>
    <xdr:to>
      <xdr:col>20</xdr:col>
      <xdr:colOff>38100</xdr:colOff>
      <xdr:row>75</xdr:row>
      <xdr:rowOff>1252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17779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3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144787</xdr:rowOff>
    </xdr:from>
    <xdr:to>
      <xdr:col>15</xdr:col>
      <xdr:colOff>101600</xdr:colOff>
      <xdr:row>76</xdr:row>
      <xdr:rowOff>74938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3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91464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7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162323</xdr:rowOff>
    </xdr:from>
    <xdr:to>
      <xdr:col>10</xdr:col>
      <xdr:colOff>165100</xdr:colOff>
      <xdr:row>76</xdr:row>
      <xdr:rowOff>92473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2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109001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9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127512</xdr:rowOff>
    </xdr:from>
    <xdr:to>
      <xdr:col>6</xdr:col>
      <xdr:colOff>38100</xdr:colOff>
      <xdr:row>78</xdr:row>
      <xdr:rowOff>57662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74189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0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46546</xdr:rowOff>
    </xdr:from>
    <xdr:to>
      <xdr:col>24</xdr:col>
      <xdr:colOff>63500</xdr:colOff>
      <xdr:row>96</xdr:row>
      <xdr:rowOff>134556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34296"/>
          <a:ext cx="838200" cy="25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134556</xdr:rowOff>
    </xdr:from>
    <xdr:to>
      <xdr:col>19</xdr:col>
      <xdr:colOff>177800</xdr:colOff>
      <xdr:row>96</xdr:row>
      <xdr:rowOff>142430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93756"/>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142430</xdr:rowOff>
    </xdr:from>
    <xdr:to>
      <xdr:col>15</xdr:col>
      <xdr:colOff>50800</xdr:colOff>
      <xdr:row>96</xdr:row>
      <xdr:rowOff>162928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01630"/>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162928</xdr:rowOff>
    </xdr:from>
    <xdr:to>
      <xdr:col>10</xdr:col>
      <xdr:colOff>114300</xdr:colOff>
      <xdr:row>97</xdr:row>
      <xdr:rowOff>58534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22128"/>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167196</xdr:rowOff>
    </xdr:from>
    <xdr:to>
      <xdr:col>24</xdr:col>
      <xdr:colOff>114300</xdr:colOff>
      <xdr:row>95</xdr:row>
      <xdr:rowOff>97346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18623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3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83756</xdr:rowOff>
    </xdr:from>
    <xdr:to>
      <xdr:col>20</xdr:col>
      <xdr:colOff>38100</xdr:colOff>
      <xdr:row>97</xdr:row>
      <xdr:rowOff>13906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30433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91630</xdr:rowOff>
    </xdr:from>
    <xdr:to>
      <xdr:col>15</xdr:col>
      <xdr:colOff>101600</xdr:colOff>
      <xdr:row>97</xdr:row>
      <xdr:rowOff>21780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38307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112128</xdr:rowOff>
    </xdr:from>
    <xdr:to>
      <xdr:col>10</xdr:col>
      <xdr:colOff>165100</xdr:colOff>
      <xdr:row>97</xdr:row>
      <xdr:rowOff>42278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58805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7734</xdr:rowOff>
    </xdr:from>
    <xdr:to>
      <xdr:col>6</xdr:col>
      <xdr:colOff>38100</xdr:colOff>
      <xdr:row>97</xdr:row>
      <xdr:rowOff>109334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125861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45648</xdr:rowOff>
    </xdr:from>
    <xdr:to>
      <xdr:col>55</xdr:col>
      <xdr:colOff>0</xdr:colOff>
      <xdr:row>38</xdr:row>
      <xdr:rowOff>48913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6074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40749</xdr:rowOff>
    </xdr:from>
    <xdr:to>
      <xdr:col>50</xdr:col>
      <xdr:colOff>114300</xdr:colOff>
      <xdr:row>38</xdr:row>
      <xdr:rowOff>48913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558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158968</xdr:rowOff>
    </xdr:from>
    <xdr:to>
      <xdr:col>45</xdr:col>
      <xdr:colOff>177800</xdr:colOff>
      <xdr:row>38</xdr:row>
      <xdr:rowOff>40749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02618"/>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158968</xdr:rowOff>
    </xdr:from>
    <xdr:to>
      <xdr:col>41</xdr:col>
      <xdr:colOff>50800</xdr:colOff>
      <xdr:row>38</xdr:row>
      <xdr:rowOff>51526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026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166298</xdr:rowOff>
    </xdr:from>
    <xdr:to>
      <xdr:col>55</xdr:col>
      <xdr:colOff>50800</xdr:colOff>
      <xdr:row>38</xdr:row>
      <xdr:rowOff>96448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144725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88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169563</xdr:rowOff>
    </xdr:from>
    <xdr:to>
      <xdr:col>50</xdr:col>
      <xdr:colOff>165100</xdr:colOff>
      <xdr:row>38</xdr:row>
      <xdr:rowOff>99713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90840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0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161399</xdr:rowOff>
    </xdr:from>
    <xdr:to>
      <xdr:col>46</xdr:col>
      <xdr:colOff>38100</xdr:colOff>
      <xdr:row>38</xdr:row>
      <xdr:rowOff>91549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0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82676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9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108168</xdr:rowOff>
    </xdr:from>
    <xdr:to>
      <xdr:col>41</xdr:col>
      <xdr:colOff>101600</xdr:colOff>
      <xdr:row>38</xdr:row>
      <xdr:rowOff>38318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29445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4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726</xdr:rowOff>
    </xdr:from>
    <xdr:to>
      <xdr:col>36</xdr:col>
      <xdr:colOff>165100</xdr:colOff>
      <xdr:row>38</xdr:row>
      <xdr:rowOff>102326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93453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82055</xdr:rowOff>
    </xdr:from>
    <xdr:to>
      <xdr:col>55</xdr:col>
      <xdr:colOff>0</xdr:colOff>
      <xdr:row>56</xdr:row>
      <xdr:rowOff>103010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832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120459</xdr:rowOff>
    </xdr:from>
    <xdr:to>
      <xdr:col>50</xdr:col>
      <xdr:colOff>114300</xdr:colOff>
      <xdr:row>56</xdr:row>
      <xdr:rowOff>103010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50209"/>
          <a:ext cx="889000" cy="1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99314</xdr:rowOff>
    </xdr:from>
    <xdr:to>
      <xdr:col>45</xdr:col>
      <xdr:colOff>177800</xdr:colOff>
      <xdr:row>55</xdr:row>
      <xdr:rowOff>120459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29064"/>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99314</xdr:rowOff>
    </xdr:from>
    <xdr:to>
      <xdr:col>41</xdr:col>
      <xdr:colOff>50800</xdr:colOff>
      <xdr:row>56</xdr:row>
      <xdr:rowOff>115983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29064"/>
          <a:ext cx="889000" cy="18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31255</xdr:rowOff>
    </xdr:from>
    <xdr:to>
      <xdr:col>55</xdr:col>
      <xdr:colOff>50800</xdr:colOff>
      <xdr:row>56</xdr:row>
      <xdr:rowOff>132855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54132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52210</xdr:rowOff>
    </xdr:from>
    <xdr:to>
      <xdr:col>50</xdr:col>
      <xdr:colOff>165100</xdr:colOff>
      <xdr:row>56</xdr:row>
      <xdr:rowOff>153810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170337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69659</xdr:rowOff>
    </xdr:from>
    <xdr:to>
      <xdr:col>46</xdr:col>
      <xdr:colOff>38100</xdr:colOff>
      <xdr:row>55</xdr:row>
      <xdr:rowOff>171259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16336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48514</xdr:rowOff>
    </xdr:from>
    <xdr:to>
      <xdr:col>41</xdr:col>
      <xdr:colOff>101600</xdr:colOff>
      <xdr:row>55</xdr:row>
      <xdr:rowOff>150114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166641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65183</xdr:rowOff>
    </xdr:from>
    <xdr:to>
      <xdr:col>36</xdr:col>
      <xdr:colOff>165100</xdr:colOff>
      <xdr:row>56</xdr:row>
      <xdr:rowOff>166783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11860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17399</xdr:rowOff>
    </xdr:from>
    <xdr:to>
      <xdr:col>55</xdr:col>
      <xdr:colOff>0</xdr:colOff>
      <xdr:row>78</xdr:row>
      <xdr:rowOff>17551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90499"/>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9265</xdr:rowOff>
    </xdr:from>
    <xdr:to>
      <xdr:col>50</xdr:col>
      <xdr:colOff>114300</xdr:colOff>
      <xdr:row>78</xdr:row>
      <xdr:rowOff>17399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82365"/>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4369</xdr:rowOff>
    </xdr:from>
    <xdr:to>
      <xdr:col>45</xdr:col>
      <xdr:colOff>177800</xdr:colOff>
      <xdr:row>78</xdr:row>
      <xdr:rowOff>9265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7469"/>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88131</xdr:rowOff>
    </xdr:from>
    <xdr:to>
      <xdr:col>41</xdr:col>
      <xdr:colOff>50800</xdr:colOff>
      <xdr:row>78</xdr:row>
      <xdr:rowOff>4369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89781"/>
          <a:ext cx="889000" cy="8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138201</xdr:rowOff>
    </xdr:from>
    <xdr:to>
      <xdr:col>55</xdr:col>
      <xdr:colOff>50800</xdr:colOff>
      <xdr:row>78</xdr:row>
      <xdr:rowOff>68351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116628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138049</xdr:rowOff>
    </xdr:from>
    <xdr:to>
      <xdr:col>50</xdr:col>
      <xdr:colOff>165100</xdr:colOff>
      <xdr:row>78</xdr:row>
      <xdr:rowOff>68199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59326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129915</xdr:rowOff>
    </xdr:from>
    <xdr:to>
      <xdr:col>46</xdr:col>
      <xdr:colOff>38100</xdr:colOff>
      <xdr:row>78</xdr:row>
      <xdr:rowOff>60065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51192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125019</xdr:rowOff>
    </xdr:from>
    <xdr:to>
      <xdr:col>41</xdr:col>
      <xdr:colOff>101600</xdr:colOff>
      <xdr:row>78</xdr:row>
      <xdr:rowOff>55169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46296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37331</xdr:rowOff>
    </xdr:from>
    <xdr:to>
      <xdr:col>36</xdr:col>
      <xdr:colOff>165100</xdr:colOff>
      <xdr:row>77</xdr:row>
      <xdr:rowOff>138931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130058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122250</xdr:rowOff>
    </xdr:from>
    <xdr:to>
      <xdr:col>55</xdr:col>
      <xdr:colOff>0</xdr:colOff>
      <xdr:row>96</xdr:row>
      <xdr:rowOff>1651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10000"/>
          <a:ext cx="8382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1651</xdr:rowOff>
    </xdr:from>
    <xdr:to>
      <xdr:col>50</xdr:col>
      <xdr:colOff>114300</xdr:colOff>
      <xdr:row>96</xdr:row>
      <xdr:rowOff>25642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60851"/>
          <a:ext cx="8890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107086</xdr:rowOff>
    </xdr:from>
    <xdr:to>
      <xdr:col>45</xdr:col>
      <xdr:colOff>177800</xdr:colOff>
      <xdr:row>96</xdr:row>
      <xdr:rowOff>25642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394836"/>
          <a:ext cx="889000" cy="9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107086</xdr:rowOff>
    </xdr:from>
    <xdr:to>
      <xdr:col>41</xdr:col>
      <xdr:colOff>50800</xdr:colOff>
      <xdr:row>96</xdr:row>
      <xdr:rowOff>39294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94836"/>
          <a:ext cx="889000" cy="10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71450</xdr:rowOff>
    </xdr:from>
    <xdr:to>
      <xdr:col>55</xdr:col>
      <xdr:colOff>50800</xdr:colOff>
      <xdr:row>96</xdr:row>
      <xdr:rowOff>1600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94327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122301</xdr:rowOff>
    </xdr:from>
    <xdr:to>
      <xdr:col>50</xdr:col>
      <xdr:colOff>165100</xdr:colOff>
      <xdr:row>96</xdr:row>
      <xdr:rowOff>52451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68978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146292</xdr:rowOff>
    </xdr:from>
    <xdr:to>
      <xdr:col>46</xdr:col>
      <xdr:colOff>38100</xdr:colOff>
      <xdr:row>96</xdr:row>
      <xdr:rowOff>76442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92969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56286</xdr:rowOff>
    </xdr:from>
    <xdr:to>
      <xdr:col>41</xdr:col>
      <xdr:colOff>101600</xdr:colOff>
      <xdr:row>95</xdr:row>
      <xdr:rowOff>157886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1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159944</xdr:rowOff>
    </xdr:from>
    <xdr:to>
      <xdr:col>36</xdr:col>
      <xdr:colOff>165100</xdr:colOff>
      <xdr:row>96</xdr:row>
      <xdr:rowOff>90094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106621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133833</xdr:rowOff>
    </xdr:from>
    <xdr:to>
      <xdr:col>85</xdr:col>
      <xdr:colOff>127000</xdr:colOff>
      <xdr:row>34</xdr:row>
      <xdr:rowOff>48641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448783"/>
          <a:ext cx="838200" cy="4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48641</xdr:rowOff>
    </xdr:from>
    <xdr:to>
      <xdr:col>81</xdr:col>
      <xdr:colOff>50800</xdr:colOff>
      <xdr:row>36</xdr:row>
      <xdr:rowOff>71691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877941"/>
          <a:ext cx="889000" cy="36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39230</xdr:rowOff>
    </xdr:from>
    <xdr:to>
      <xdr:col>76</xdr:col>
      <xdr:colOff>114300</xdr:colOff>
      <xdr:row>36</xdr:row>
      <xdr:rowOff>71691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11430"/>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39230</xdr:rowOff>
    </xdr:from>
    <xdr:to>
      <xdr:col>71</xdr:col>
      <xdr:colOff>177800</xdr:colOff>
      <xdr:row>36</xdr:row>
      <xdr:rowOff>106019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11430"/>
          <a:ext cx="889000" cy="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83033</xdr:rowOff>
    </xdr:from>
    <xdr:to>
      <xdr:col>85</xdr:col>
      <xdr:colOff>177800</xdr:colOff>
      <xdr:row>32</xdr:row>
      <xdr:rowOff>13183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39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169410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31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169291</xdr:rowOff>
    </xdr:from>
    <xdr:to>
      <xdr:col>81</xdr:col>
      <xdr:colOff>101600</xdr:colOff>
      <xdr:row>34</xdr:row>
      <xdr:rowOff>99441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115968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60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20891</xdr:rowOff>
    </xdr:from>
    <xdr:to>
      <xdr:col>76</xdr:col>
      <xdr:colOff>165100</xdr:colOff>
      <xdr:row>36</xdr:row>
      <xdr:rowOff>122491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139018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159880</xdr:rowOff>
    </xdr:from>
    <xdr:to>
      <xdr:col>72</xdr:col>
      <xdr:colOff>38100</xdr:colOff>
      <xdr:row>36</xdr:row>
      <xdr:rowOff>90030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106557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55219</xdr:rowOff>
    </xdr:from>
    <xdr:to>
      <xdr:col>67</xdr:col>
      <xdr:colOff>101600</xdr:colOff>
      <xdr:row>36</xdr:row>
      <xdr:rowOff>156819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147946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25966</xdr:rowOff>
    </xdr:from>
    <xdr:to>
      <xdr:col>85</xdr:col>
      <xdr:colOff>127000</xdr:colOff>
      <xdr:row>57</xdr:row>
      <xdr:rowOff>51363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455716"/>
          <a:ext cx="838200" cy="36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168373</xdr:rowOff>
    </xdr:from>
    <xdr:to>
      <xdr:col>81</xdr:col>
      <xdr:colOff>50800</xdr:colOff>
      <xdr:row>57</xdr:row>
      <xdr:rowOff>51363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769573"/>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168373</xdr:rowOff>
    </xdr:from>
    <xdr:to>
      <xdr:col>76</xdr:col>
      <xdr:colOff>114300</xdr:colOff>
      <xdr:row>57</xdr:row>
      <xdr:rowOff>121771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769573"/>
          <a:ext cx="889000" cy="1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113422</xdr:rowOff>
    </xdr:from>
    <xdr:to>
      <xdr:col>71</xdr:col>
      <xdr:colOff>177800</xdr:colOff>
      <xdr:row>57</xdr:row>
      <xdr:rowOff>121771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14622"/>
          <a:ext cx="889000" cy="17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146616</xdr:rowOff>
    </xdr:from>
    <xdr:to>
      <xdr:col>85</xdr:col>
      <xdr:colOff>177800</xdr:colOff>
      <xdr:row>55</xdr:row>
      <xdr:rowOff>76766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4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169493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25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563</xdr:rowOff>
    </xdr:from>
    <xdr:to>
      <xdr:col>81</xdr:col>
      <xdr:colOff>101600</xdr:colOff>
      <xdr:row>57</xdr:row>
      <xdr:rowOff>102163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118690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5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117573</xdr:rowOff>
    </xdr:from>
    <xdr:to>
      <xdr:col>76</xdr:col>
      <xdr:colOff>165100</xdr:colOff>
      <xdr:row>57</xdr:row>
      <xdr:rowOff>47723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64250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49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70971</xdr:rowOff>
    </xdr:from>
    <xdr:to>
      <xdr:col>72</xdr:col>
      <xdr:colOff>38100</xdr:colOff>
      <xdr:row>58</xdr:row>
      <xdr:rowOff>1121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163698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62622</xdr:rowOff>
    </xdr:from>
    <xdr:to>
      <xdr:col>67</xdr:col>
      <xdr:colOff>101600</xdr:colOff>
      <xdr:row>56</xdr:row>
      <xdr:rowOff>164222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9299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163055</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36155"/>
          <a:ext cx="8382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163055</xdr:rowOff>
    </xdr:from>
    <xdr:to>
      <xdr:col>81</xdr:col>
      <xdr:colOff>50800</xdr:colOff>
      <xdr:row>79</xdr:row>
      <xdr:rowOff>7150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361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157493</xdr:rowOff>
    </xdr:from>
    <xdr:to>
      <xdr:col>76</xdr:col>
      <xdr:colOff>114300</xdr:colOff>
      <xdr:row>79</xdr:row>
      <xdr:rowOff>7150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3059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157493</xdr:rowOff>
    </xdr:from>
    <xdr:to>
      <xdr:col>71</xdr:col>
      <xdr:colOff>177800</xdr:colOff>
      <xdr:row>79</xdr:row>
      <xdr:rowOff>1663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3059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112255</xdr:rowOff>
    </xdr:from>
    <xdr:to>
      <xdr:col>81</xdr:col>
      <xdr:colOff>101600</xdr:colOff>
      <xdr:row>79</xdr:row>
      <xdr:rowOff>42405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33532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127800</xdr:rowOff>
    </xdr:from>
    <xdr:to>
      <xdr:col>76</xdr:col>
      <xdr:colOff>165100</xdr:colOff>
      <xdr:row>79</xdr:row>
      <xdr:rowOff>57950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49077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106693</xdr:rowOff>
    </xdr:from>
    <xdr:to>
      <xdr:col>72</xdr:col>
      <xdr:colOff>38100</xdr:colOff>
      <xdr:row>79</xdr:row>
      <xdr:rowOff>36843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27970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122313</xdr:rowOff>
    </xdr:from>
    <xdr:to>
      <xdr:col>67</xdr:col>
      <xdr:colOff>101600</xdr:colOff>
      <xdr:row>79</xdr:row>
      <xdr:rowOff>52463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43590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8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12485</xdr:rowOff>
    </xdr:from>
    <xdr:to>
      <xdr:col>85</xdr:col>
      <xdr:colOff>127000</xdr:colOff>
      <xdr:row>94</xdr:row>
      <xdr:rowOff>63951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128785"/>
          <a:ext cx="838200" cy="5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63951</xdr:rowOff>
    </xdr:from>
    <xdr:to>
      <xdr:col>81</xdr:col>
      <xdr:colOff>50800</xdr:colOff>
      <xdr:row>94</xdr:row>
      <xdr:rowOff>73064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180251"/>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73064</xdr:rowOff>
    </xdr:from>
    <xdr:to>
      <xdr:col>76</xdr:col>
      <xdr:colOff>114300</xdr:colOff>
      <xdr:row>94</xdr:row>
      <xdr:rowOff>112987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189364"/>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112987</xdr:rowOff>
    </xdr:from>
    <xdr:to>
      <xdr:col>71</xdr:col>
      <xdr:colOff>177800</xdr:colOff>
      <xdr:row>94</xdr:row>
      <xdr:rowOff>154347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229287"/>
          <a:ext cx="889000" cy="4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133135</xdr:rowOff>
    </xdr:from>
    <xdr:to>
      <xdr:col>85</xdr:col>
      <xdr:colOff>177800</xdr:colOff>
      <xdr:row>94</xdr:row>
      <xdr:rowOff>63285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0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156012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9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13151</xdr:rowOff>
    </xdr:from>
    <xdr:to>
      <xdr:col>81</xdr:col>
      <xdr:colOff>101600</xdr:colOff>
      <xdr:row>94</xdr:row>
      <xdr:rowOff>114751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131278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90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22264</xdr:rowOff>
    </xdr:from>
    <xdr:to>
      <xdr:col>76</xdr:col>
      <xdr:colOff>165100</xdr:colOff>
      <xdr:row>94</xdr:row>
      <xdr:rowOff>123864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13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140391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91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62187</xdr:rowOff>
    </xdr:from>
    <xdr:to>
      <xdr:col>72</xdr:col>
      <xdr:colOff>38100</xdr:colOff>
      <xdr:row>94</xdr:row>
      <xdr:rowOff>163787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1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8864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95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103547</xdr:rowOff>
    </xdr:from>
    <xdr:to>
      <xdr:col>67</xdr:col>
      <xdr:colOff>101600</xdr:colOff>
      <xdr:row>95</xdr:row>
      <xdr:rowOff>33697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50224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9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111,778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再生可能エネルギー導入事業、財政調整基金の減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230,693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障害福祉サービス事業、施設型給付費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の増などにより増加している。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83,835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新ごみ処理施設整備事業の増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などにより増加している。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25,026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獣害防止柵改修事業や土に学ぶ里研修センター維持補修事業</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観光振興施設改修事業の減な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どにより減少している。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77,874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道路除雪経費、道路改良事業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43,654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次期防災行政無線整備事業などにより増加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99,698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文化財施設再編事業などの普通建設費の増、国民スポーツ大会・全国障害者スポーツ大会開催準備事業の増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77,791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円となっている。近年の大規模事業に係る合併特例事業債等の償還開始により増加している。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年度も昨年に引き続き、行財政改革や財政健全化の取り組みにより、歳出を抑制したことから実質収支は黒字であった。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今後も引き続き、行財政改革や財政健全化の取り組みを推進し、歳出の抑制に努める必要がある。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国民健康保険税の見直しを実施して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年度も前年に引き続き黒字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病院事業では経営損益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が赤字となり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医療機器の更新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や人件費の増加が見込まれるため、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更なる経営改善に努める必要がある。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水道事業、下水道事業について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老朽施設の更新などが見込まれるため、引き続き経営改善が求められる。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2" width="2.089843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35804147</v>
      </c>
      <c r="BO4" s="358"/>
      <c r="BP4" s="358"/>
      <c r="BQ4" s="358"/>
      <c r="BR4" s="358"/>
      <c r="BS4" s="358"/>
      <c r="BT4" s="358"/>
      <c r="BU4" s="359"/>
      <c r="BV4" s="357">
        <v>32777672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6.7</v>
      </c>
      <c r="CU4" s="364"/>
      <c r="CV4" s="364"/>
      <c r="CW4" s="364"/>
      <c r="CX4" s="364"/>
      <c r="CY4" s="364"/>
      <c r="CZ4" s="364"/>
      <c r="DA4" s="365"/>
      <c r="DB4" s="363">
        <v>3.2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34568233</v>
      </c>
      <c r="BO5" s="395"/>
      <c r="BP5" s="395"/>
      <c r="BQ5" s="395"/>
      <c r="BR5" s="395"/>
      <c r="BS5" s="395"/>
      <c r="BT5" s="395"/>
      <c r="BU5" s="396"/>
      <c r="BV5" s="394">
        <v>32168613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96.7</v>
      </c>
      <c r="CU5" s="392"/>
      <c r="CV5" s="392"/>
      <c r="CW5" s="392"/>
      <c r="CX5" s="392"/>
      <c r="CY5" s="392"/>
      <c r="CZ5" s="392"/>
      <c r="DA5" s="393"/>
      <c r="DB5" s="391">
        <v>96.2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1235914</v>
      </c>
      <c r="BO6" s="395"/>
      <c r="BP6" s="395"/>
      <c r="BQ6" s="395"/>
      <c r="BR6" s="395"/>
      <c r="BS6" s="395"/>
      <c r="BT6" s="395"/>
      <c r="BU6" s="396"/>
      <c r="BV6" s="394">
        <v>609059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96.7</v>
      </c>
      <c r="CU6" s="432"/>
      <c r="CV6" s="432"/>
      <c r="CW6" s="432"/>
      <c r="CX6" s="432"/>
      <c r="CY6" s="432"/>
      <c r="CZ6" s="432"/>
      <c r="DA6" s="433"/>
      <c r="DB6" s="431">
        <v>96.3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43598</v>
      </c>
      <c r="BO7" s="395"/>
      <c r="BP7" s="395"/>
      <c r="BQ7" s="395"/>
      <c r="BR7" s="395"/>
      <c r="BS7" s="395"/>
      <c r="BT7" s="395"/>
      <c r="BU7" s="396"/>
      <c r="BV7" s="394">
        <v>53569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17917906</v>
      </c>
      <c r="CU7" s="395"/>
      <c r="CV7" s="395"/>
      <c r="CW7" s="395"/>
      <c r="CX7" s="395"/>
      <c r="CY7" s="395"/>
      <c r="CZ7" s="395"/>
      <c r="DA7" s="396"/>
      <c r="DB7" s="394">
        <v>17591589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1192316</v>
      </c>
      <c r="BO8" s="395"/>
      <c r="BP8" s="395"/>
      <c r="BQ8" s="395"/>
      <c r="BR8" s="395"/>
      <c r="BS8" s="395"/>
      <c r="BT8" s="395"/>
      <c r="BU8" s="396"/>
      <c r="BV8" s="394">
        <v>555490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0.37</v>
      </c>
      <c r="CU8" s="435"/>
      <c r="CV8" s="435"/>
      <c r="CW8" s="435"/>
      <c r="CX8" s="435"/>
      <c r="CY8" s="435"/>
      <c r="CZ8" s="435"/>
      <c r="DA8" s="436"/>
      <c r="DB8" s="434">
        <v>0.37</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46377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636826</v>
      </c>
      <c r="BO9" s="395"/>
      <c r="BP9" s="395"/>
      <c r="BQ9" s="395"/>
      <c r="BR9" s="395"/>
      <c r="BS9" s="395"/>
      <c r="BT9" s="395"/>
      <c r="BU9" s="396"/>
      <c r="BV9" s="394">
        <v>-132415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14.6</v>
      </c>
      <c r="CU9" s="392"/>
      <c r="CV9" s="392"/>
      <c r="CW9" s="392"/>
      <c r="CX9" s="392"/>
      <c r="CY9" s="392"/>
      <c r="CZ9" s="392"/>
      <c r="DA9" s="393"/>
      <c r="DB9" s="391">
        <v>15.1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50025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765789</v>
      </c>
      <c r="BO10" s="395"/>
      <c r="BP10" s="395"/>
      <c r="BQ10" s="395"/>
      <c r="BR10" s="395"/>
      <c r="BS10" s="395"/>
      <c r="BT10" s="395"/>
      <c r="BU10" s="396"/>
      <c r="BV10" s="394">
        <v>1256967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45190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1650000</v>
      </c>
      <c r="BO12" s="395"/>
      <c r="BP12" s="395"/>
      <c r="BQ12" s="395"/>
      <c r="BR12" s="395"/>
      <c r="BS12" s="395"/>
      <c r="BT12" s="395"/>
      <c r="BU12" s="396"/>
      <c r="BV12" s="394">
        <v>600000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44338</v>
      </c>
      <c r="S13" s="479"/>
      <c r="T13" s="479"/>
      <c r="U13" s="479"/>
      <c r="V13" s="480"/>
      <c r="W13" s="410" t="s">
        <v>131</v>
      </c>
      <c r="X13" s="411"/>
      <c r="Y13" s="411"/>
      <c r="Z13" s="411"/>
      <c r="AA13" s="411"/>
      <c r="AB13" s="401"/>
      <c r="AC13" s="445">
        <v>1371</v>
      </c>
      <c r="AD13" s="446"/>
      <c r="AE13" s="446"/>
      <c r="AF13" s="446"/>
      <c r="AG13" s="488"/>
      <c r="AH13" s="445">
        <v>1645</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-247385</v>
      </c>
      <c r="BO13" s="395"/>
      <c r="BP13" s="395"/>
      <c r="BQ13" s="395"/>
      <c r="BR13" s="395"/>
      <c r="BS13" s="395"/>
      <c r="BT13" s="395"/>
      <c r="BU13" s="396"/>
      <c r="BV13" s="394">
        <v>524552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6.7</v>
      </c>
      <c r="CU13" s="392"/>
      <c r="CV13" s="392"/>
      <c r="CW13" s="392"/>
      <c r="CX13" s="392"/>
      <c r="CY13" s="392"/>
      <c r="CZ13" s="392"/>
      <c r="DA13" s="393"/>
      <c r="DB13" s="391">
        <v>7.5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45783</v>
      </c>
      <c r="S14" s="479"/>
      <c r="T14" s="479"/>
      <c r="U14" s="479"/>
      <c r="V14" s="480"/>
      <c r="W14" s="384"/>
      <c r="X14" s="385"/>
      <c r="Y14" s="385"/>
      <c r="Z14" s="385"/>
      <c r="AA14" s="385"/>
      <c r="AB14" s="374"/>
      <c r="AC14" s="481">
        <v>6.1</v>
      </c>
      <c r="AD14" s="482"/>
      <c r="AE14" s="482"/>
      <c r="AF14" s="482"/>
      <c r="AG14" s="483"/>
      <c r="AH14" s="481">
        <v>6.9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45041</v>
      </c>
      <c r="S15" s="479"/>
      <c r="T15" s="479"/>
      <c r="U15" s="479"/>
      <c r="V15" s="480"/>
      <c r="W15" s="410" t="s">
        <v>137</v>
      </c>
      <c r="X15" s="411"/>
      <c r="Y15" s="411"/>
      <c r="Z15" s="411"/>
      <c r="AA15" s="411"/>
      <c r="AB15" s="401"/>
      <c r="AC15" s="445">
        <v>6517</v>
      </c>
      <c r="AD15" s="446"/>
      <c r="AE15" s="446"/>
      <c r="AF15" s="446"/>
      <c r="AG15" s="488"/>
      <c r="AH15" s="445">
        <v>6996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6012320</v>
      </c>
      <c r="BO15" s="358"/>
      <c r="BP15" s="358"/>
      <c r="BQ15" s="358"/>
      <c r="BR15" s="358"/>
      <c r="BS15" s="358"/>
      <c r="BT15" s="358"/>
      <c r="BU15" s="359"/>
      <c r="BV15" s="357">
        <v>5883973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29.2</v>
      </c>
      <c r="AD16" s="482"/>
      <c r="AE16" s="482"/>
      <c r="AF16" s="482"/>
      <c r="AG16" s="483"/>
      <c r="AH16" s="481">
        <v>29.5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16331611</v>
      </c>
      <c r="BO16" s="395"/>
      <c r="BP16" s="395"/>
      <c r="BQ16" s="395"/>
      <c r="BR16" s="395"/>
      <c r="BS16" s="395"/>
      <c r="BT16" s="395"/>
      <c r="BU16" s="396"/>
      <c r="BV16" s="394">
        <v>15980970</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14448</v>
      </c>
      <c r="AD17" s="446"/>
      <c r="AE17" s="446"/>
      <c r="AF17" s="446"/>
      <c r="AG17" s="488"/>
      <c r="AH17" s="445">
        <v>15095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7558194</v>
      </c>
      <c r="BO17" s="395"/>
      <c r="BP17" s="395"/>
      <c r="BQ17" s="395"/>
      <c r="BR17" s="395"/>
      <c r="BS17" s="395"/>
      <c r="BT17" s="395"/>
      <c r="BU17" s="396"/>
      <c r="BV17" s="394">
        <v>7393755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693.05</v>
      </c>
      <c r="M18" s="518"/>
      <c r="N18" s="518"/>
      <c r="O18" s="518"/>
      <c r="P18" s="518"/>
      <c r="Q18" s="518"/>
      <c r="R18" s="519"/>
      <c r="S18" s="519"/>
      <c r="T18" s="519"/>
      <c r="U18" s="519"/>
      <c r="V18" s="520"/>
      <c r="W18" s="412"/>
      <c r="X18" s="413"/>
      <c r="Y18" s="413"/>
      <c r="Z18" s="413"/>
      <c r="AA18" s="413"/>
      <c r="AB18" s="404"/>
      <c r="AC18" s="521">
        <v>64.7</v>
      </c>
      <c r="AD18" s="522"/>
      <c r="AE18" s="522"/>
      <c r="AF18" s="522"/>
      <c r="AG18" s="523"/>
      <c r="AH18" s="521">
        <v>63.6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17996650</v>
      </c>
      <c r="BO18" s="395"/>
      <c r="BP18" s="395"/>
      <c r="BQ18" s="395"/>
      <c r="BR18" s="395"/>
      <c r="BS18" s="395"/>
      <c r="BT18" s="395"/>
      <c r="BU18" s="396"/>
      <c r="BV18" s="394">
        <v>17412631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23410509</v>
      </c>
      <c r="BO19" s="395"/>
      <c r="BP19" s="395"/>
      <c r="BQ19" s="395"/>
      <c r="BR19" s="395"/>
      <c r="BS19" s="395"/>
      <c r="BT19" s="395"/>
      <c r="BU19" s="396"/>
      <c r="BV19" s="394">
        <v>22040839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18037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23869427</v>
      </c>
      <c r="BO22" s="358"/>
      <c r="BP22" s="358"/>
      <c r="BQ22" s="358"/>
      <c r="BR22" s="358"/>
      <c r="BS22" s="358"/>
      <c r="BT22" s="358"/>
      <c r="BU22" s="359"/>
      <c r="BV22" s="357">
        <v>23382174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11129206</v>
      </c>
      <c r="BO23" s="395"/>
      <c r="BP23" s="395"/>
      <c r="BQ23" s="395"/>
      <c r="BR23" s="395"/>
      <c r="BS23" s="395"/>
      <c r="BT23" s="395"/>
      <c r="BU23" s="396"/>
      <c r="BV23" s="394">
        <v>11917493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535</v>
      </c>
      <c r="AI24" s="446"/>
      <c r="AJ24" s="446"/>
      <c r="AK24" s="446"/>
      <c r="AL24" s="488"/>
      <c r="AM24" s="445">
        <v>1669200</v>
      </c>
      <c r="AN24" s="446"/>
      <c r="AO24" s="446"/>
      <c r="AP24" s="446"/>
      <c r="AQ24" s="446"/>
      <c r="AR24" s="488"/>
      <c r="AS24" s="445">
        <v>3120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16136999</v>
      </c>
      <c r="BO24" s="395"/>
      <c r="BP24" s="395"/>
      <c r="BQ24" s="395"/>
      <c r="BR24" s="395"/>
      <c r="BS24" s="395"/>
      <c r="BT24" s="395"/>
      <c r="BU24" s="396"/>
      <c r="BV24" s="394">
        <v>14640535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5850</v>
      </c>
      <c r="R25" s="446"/>
      <c r="S25" s="446"/>
      <c r="T25" s="446"/>
      <c r="U25" s="446"/>
      <c r="V25" s="488"/>
      <c r="W25" s="540"/>
      <c r="X25" s="541"/>
      <c r="Y25" s="542"/>
      <c r="Z25" s="444" t="s">
        <v>165</v>
      </c>
      <c r="AA25" s="424"/>
      <c r="AB25" s="424"/>
      <c r="AC25" s="424"/>
      <c r="AD25" s="424"/>
      <c r="AE25" s="424"/>
      <c r="AF25" s="424"/>
      <c r="AG25" s="425"/>
      <c r="AH25" s="445">
        <v>103</v>
      </c>
      <c r="AI25" s="446"/>
      <c r="AJ25" s="446"/>
      <c r="AK25" s="446"/>
      <c r="AL25" s="488"/>
      <c r="AM25" s="445">
        <v>314047</v>
      </c>
      <c r="AN25" s="446"/>
      <c r="AO25" s="446"/>
      <c r="AP25" s="446"/>
      <c r="AQ25" s="446"/>
      <c r="AR25" s="488"/>
      <c r="AS25" s="445">
        <v>3049</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6736557</v>
      </c>
      <c r="BO25" s="358"/>
      <c r="BP25" s="358"/>
      <c r="BQ25" s="358"/>
      <c r="BR25" s="358"/>
      <c r="BS25" s="358"/>
      <c r="BT25" s="358"/>
      <c r="BU25" s="359"/>
      <c r="BV25" s="357">
        <v>6698223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13</v>
      </c>
      <c r="AI26" s="446"/>
      <c r="AJ26" s="446"/>
      <c r="AK26" s="446"/>
      <c r="AL26" s="488"/>
      <c r="AM26" s="445">
        <v>36816</v>
      </c>
      <c r="AN26" s="446"/>
      <c r="AO26" s="446"/>
      <c r="AP26" s="446"/>
      <c r="AQ26" s="446"/>
      <c r="AR26" s="488"/>
      <c r="AS26" s="445">
        <v>2832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4000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32552</v>
      </c>
      <c r="AN27" s="446"/>
      <c r="AO27" s="446"/>
      <c r="AP27" s="446"/>
      <c r="AQ27" s="446"/>
      <c r="AR27" s="488"/>
      <c r="AS27" s="445">
        <v>4069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686808</v>
      </c>
      <c r="BO27" s="514"/>
      <c r="BP27" s="514"/>
      <c r="BQ27" s="514"/>
      <c r="BR27" s="514"/>
      <c r="BS27" s="514"/>
      <c r="BT27" s="514"/>
      <c r="BU27" s="515"/>
      <c r="BV27" s="513">
        <v>686375</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3400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4995690</v>
      </c>
      <c r="BO28" s="358"/>
      <c r="BP28" s="358"/>
      <c r="BQ28" s="358"/>
      <c r="BR28" s="358"/>
      <c r="BS28" s="358"/>
      <c r="BT28" s="358"/>
      <c r="BU28" s="359"/>
      <c r="BV28" s="357">
        <v>5879901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16</v>
      </c>
      <c r="M29" s="446"/>
      <c r="N29" s="446"/>
      <c r="O29" s="446"/>
      <c r="P29" s="488"/>
      <c r="Q29" s="445">
        <v>3100</v>
      </c>
      <c r="R29" s="446"/>
      <c r="S29" s="446"/>
      <c r="T29" s="446"/>
      <c r="U29" s="446"/>
      <c r="V29" s="488"/>
      <c r="W29" s="543"/>
      <c r="X29" s="544"/>
      <c r="Y29" s="545"/>
      <c r="Z29" s="444" t="s">
        <v>177</v>
      </c>
      <c r="AA29" s="424"/>
      <c r="AB29" s="424"/>
      <c r="AC29" s="424"/>
      <c r="AD29" s="424"/>
      <c r="AE29" s="424"/>
      <c r="AF29" s="424"/>
      <c r="AG29" s="425"/>
      <c r="AH29" s="445">
        <v>543</v>
      </c>
      <c r="AI29" s="446"/>
      <c r="AJ29" s="446"/>
      <c r="AK29" s="446"/>
      <c r="AL29" s="488"/>
      <c r="AM29" s="445">
        <v>1701752</v>
      </c>
      <c r="AN29" s="446"/>
      <c r="AO29" s="446"/>
      <c r="AP29" s="446"/>
      <c r="AQ29" s="446"/>
      <c r="AR29" s="488"/>
      <c r="AS29" s="445">
        <v>3134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1047513</v>
      </c>
      <c r="BO29" s="395"/>
      <c r="BP29" s="395"/>
      <c r="BQ29" s="395"/>
      <c r="BR29" s="395"/>
      <c r="BS29" s="395"/>
      <c r="BT29" s="395"/>
      <c r="BU29" s="396"/>
      <c r="BV29" s="394">
        <v>1046431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8385099</v>
      </c>
      <c r="BO30" s="514"/>
      <c r="BP30" s="514"/>
      <c r="BQ30" s="514"/>
      <c r="BR30" s="514"/>
      <c r="BS30" s="514"/>
      <c r="BT30" s="514"/>
      <c r="BU30" s="515"/>
      <c r="BV30" s="513">
        <v>8299130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滋賀県市町村職員退職手当組合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公益財団法人　ひばり</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滋賀県市町村議会議員公務災害補償等組合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一般財団法人　高島まちおこし公社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滋賀県市町村職員研修センター</v>
      </c>
      <c r="BZ36" s="585"/>
      <c r="CA36" s="585"/>
      <c r="CB36" s="585"/>
      <c r="CC36" s="585"/>
      <c r="CD36" s="585"/>
      <c r="CE36" s="585"/>
      <c r="CF36" s="585"/>
      <c r="CG36" s="585"/>
      <c r="CH36" s="585"/>
      <c r="CI36" s="585"/>
      <c r="CJ36" s="585"/>
      <c r="CK36" s="585"/>
      <c r="CL36" s="585"/>
      <c r="CM36" s="585"/>
      <c r="CN36" s="163"/>
      <c r="CO36" s="584">
        <f t="shared" si="3"/>
        <v>15</v>
      </c>
      <c r="CP36" s="584"/>
      <c r="CQ36" s="585" t="str">
        <f>IF('各会計、関係団体の財政状況及び健全化判断比率'!BS9="","",'各会計、関係団体の財政状況及び健全化判断比率'!BS9)</f>
        <v>公益財団法人　びわ湖高島観光協会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滋賀県後期高齢者医療広域連合（一般会計）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滋賀県後期高齢者医療広域連合（後期高齢者医療特別会計）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CYvANx6+kuIdecQ2iGhcYNGra89Z4CmWz7glmVbNd6xa1eAjOIhHPqauwn0IeDytqNI5JhoyytPnpHzojJiEA==" saltValue="IiWDcGd686+KbQXuHriU9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10.88</v>
      </c>
      <c r="G34" s="33">
        <v>13.67</v>
      </c>
      <c r="H34" s="33">
        <v>17.71</v>
      </c>
      <c r="I34" s="33">
        <v>16.66</v>
      </c>
      <c r="J34" s="34">
        <v>14.7</v>
      </c>
      <c r="K34" s="22"/>
      <c r="L34" s="22"/>
      <c r="M34" s="22"/>
      <c r="N34" s="22"/>
      <c r="O34" s="22"/>
      <c r="P34" s="22"/>
    </row>
    <row r="35" spans="1:16" ht="39" customHeight="1" x14ac:dyDescent="0.2">
      <c r="A35" s="22"/>
      <c r="B35" s="35"/>
      <c r="C35" s="1132" t="s">
        <v>535</v>
      </c>
      <c r="D35" s="1132"/>
      <c r="E35" s="1133"/>
      <c r="F35" s="36">
        <v>4.97</v>
      </c>
      <c r="G35" s="37">
        <v>4.26</v>
      </c>
      <c r="H35" s="37">
        <v>3.97</v>
      </c>
      <c r="I35" s="37">
        <v>3.15</v>
      </c>
      <c r="J35" s="38">
        <v>6.65</v>
      </c>
      <c r="K35" s="22"/>
      <c r="L35" s="22"/>
      <c r="M35" s="22"/>
      <c r="N35" s="22"/>
      <c r="O35" s="22"/>
      <c r="P35" s="22"/>
    </row>
    <row r="36" spans="1:16" ht="39" customHeight="1" x14ac:dyDescent="0.2">
      <c r="A36" s="22"/>
      <c r="B36" s="35"/>
      <c r="C36" s="1132" t="s">
        <v>536</v>
      </c>
      <c r="D36" s="1132"/>
      <c r="E36" s="1133"/>
      <c r="F36" s="36">
        <v>5.58</v>
      </c>
      <c r="G36" s="37">
        <v>5.13</v>
      </c>
      <c r="H36" s="37">
        <v>5.25</v>
      </c>
      <c r="I36" s="37">
        <v>5.6</v>
      </c>
      <c r="J36" s="38">
        <v>5.78</v>
      </c>
      <c r="K36" s="22"/>
      <c r="L36" s="22"/>
      <c r="M36" s="22"/>
      <c r="N36" s="22"/>
      <c r="O36" s="22"/>
      <c r="P36" s="22"/>
    </row>
    <row r="37" spans="1:16" ht="39" customHeight="1" x14ac:dyDescent="0.2">
      <c r="A37" s="22"/>
      <c r="B37" s="35"/>
      <c r="C37" s="1132" t="s">
        <v>537</v>
      </c>
      <c r="D37" s="1132"/>
      <c r="E37" s="1133"/>
      <c r="F37" s="36">
        <v>1.33</v>
      </c>
      <c r="G37" s="37">
        <v>1.33</v>
      </c>
      <c r="H37" s="37">
        <v>1.44</v>
      </c>
      <c r="I37" s="37">
        <v>1.3</v>
      </c>
      <c r="J37" s="38">
        <v>1.33</v>
      </c>
      <c r="K37" s="22"/>
      <c r="L37" s="22"/>
      <c r="M37" s="22"/>
      <c r="N37" s="22"/>
      <c r="O37" s="22"/>
      <c r="P37" s="22"/>
    </row>
    <row r="38" spans="1:16" ht="39" customHeight="1" x14ac:dyDescent="0.2">
      <c r="A38" s="22"/>
      <c r="B38" s="35"/>
      <c r="C38" s="1132" t="s">
        <v>538</v>
      </c>
      <c r="D38" s="1132"/>
      <c r="E38" s="1133"/>
      <c r="F38" s="36">
        <v>0.45</v>
      </c>
      <c r="G38" s="37">
        <v>0.31</v>
      </c>
      <c r="H38" s="37">
        <v>0.54</v>
      </c>
      <c r="I38" s="37">
        <v>0.61</v>
      </c>
      <c r="J38" s="38">
        <v>0.33</v>
      </c>
      <c r="K38" s="22"/>
      <c r="L38" s="22"/>
      <c r="M38" s="22"/>
      <c r="N38" s="22"/>
      <c r="O38" s="22"/>
      <c r="P38" s="22"/>
    </row>
    <row r="39" spans="1:16" ht="39" customHeight="1" x14ac:dyDescent="0.2">
      <c r="A39" s="22"/>
      <c r="B39" s="35"/>
      <c r="C39" s="1132" t="s">
        <v>539</v>
      </c>
      <c r="D39" s="1132"/>
      <c r="E39" s="1133"/>
      <c r="F39" s="36">
        <v>0.42</v>
      </c>
      <c r="G39" s="37">
        <v>0.49</v>
      </c>
      <c r="H39" s="37">
        <v>0.41</v>
      </c>
      <c r="I39" s="37">
        <v>0.31</v>
      </c>
      <c r="J39" s="38">
        <v>0.12</v>
      </c>
      <c r="K39" s="22"/>
      <c r="L39" s="22"/>
      <c r="M39" s="22"/>
      <c r="N39" s="22"/>
      <c r="O39" s="22"/>
      <c r="P39" s="22"/>
    </row>
    <row r="40" spans="1:16" ht="39" customHeight="1" x14ac:dyDescent="0.2">
      <c r="A40" s="22"/>
      <c r="B40" s="35"/>
      <c r="C40" s="1132" t="s">
        <v>540</v>
      </c>
      <c r="D40" s="1132"/>
      <c r="E40" s="1133"/>
      <c r="F40" s="36">
        <v>0.06</v>
      </c>
      <c r="G40" s="37">
        <v>7.0000000000000007E-2</v>
      </c>
      <c r="H40" s="37">
        <v>7.0000000000000007E-2</v>
      </c>
      <c r="I40" s="37">
        <v>0.08</v>
      </c>
      <c r="J40" s="38">
        <v>0.09</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0.7</v>
      </c>
      <c r="G43" s="42">
        <v>0.5</v>
      </c>
      <c r="H43" s="42">
        <v>0.51</v>
      </c>
      <c r="I43" s="42">
        <v>0.37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H0VilA9Yv08eoLZQ8ifSKhxh0T2EXd8SM8UpXTylYONcWqweR0/RIFH1g30+tB3U91BBQpEvEWLeOjtmta1Yg==" saltValue="q2eoP3ah9ODvm5PsGE5l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3301</v>
      </c>
      <c r="L45" s="58">
        <v>3379</v>
      </c>
      <c r="M45" s="58">
        <v>3455</v>
      </c>
      <c r="N45" s="58">
        <v>3432</v>
      </c>
      <c r="O45" s="59">
        <v>3533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1627</v>
      </c>
      <c r="L48" s="62">
        <v>1639</v>
      </c>
      <c r="M48" s="62">
        <v>990</v>
      </c>
      <c r="N48" s="62">
        <v>1055</v>
      </c>
      <c r="O48" s="63">
        <v>1085</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3525</v>
      </c>
      <c r="L52" s="62">
        <v>3602</v>
      </c>
      <c r="M52" s="62">
        <v>3604</v>
      </c>
      <c r="N52" s="62">
        <v>3539</v>
      </c>
      <c r="O52" s="63">
        <v>3555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1403</v>
      </c>
      <c r="L53" s="67">
        <v>1416</v>
      </c>
      <c r="M53" s="67">
        <v>841</v>
      </c>
      <c r="N53" s="67">
        <v>948</v>
      </c>
      <c r="O53" s="68">
        <v>1063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576</v>
      </c>
      <c r="L58" s="82" t="s">
        <v>578</v>
      </c>
      <c r="M58" s="82" t="s">
        <v>579</v>
      </c>
      <c r="N58" s="82" t="s">
        <v>581</v>
      </c>
      <c r="O58" s="83" t="s">
        <v>548</v>
      </c>
    </row>
    <row r="59" spans="1:21" ht="31.5" customHeight="1" x14ac:dyDescent="0.2">
      <c r="B59" s="1156"/>
      <c r="C59" s="1157"/>
      <c r="D59" s="1163" t="s">
        <v>26</v>
      </c>
      <c r="E59" s="1164"/>
      <c r="F59" s="1164"/>
      <c r="G59" s="1164"/>
      <c r="H59" s="1164"/>
      <c r="I59" s="1164"/>
      <c r="J59" s="1165"/>
      <c r="K59" s="84" t="s">
        <v>548</v>
      </c>
      <c r="L59" s="85" t="s">
        <v>548</v>
      </c>
      <c r="M59" s="85" t="s">
        <v>580</v>
      </c>
      <c r="N59" s="85" t="s">
        <v>580</v>
      </c>
      <c r="O59" s="86" t="s">
        <v>581</v>
      </c>
    </row>
    <row r="60" spans="1:21" ht="31.5" customHeight="1" thickBot="1" x14ac:dyDescent="0.25">
      <c r="B60" s="1158"/>
      <c r="C60" s="1159"/>
      <c r="D60" s="1166" t="s">
        <v>27</v>
      </c>
      <c r="E60" s="1167"/>
      <c r="F60" s="1167"/>
      <c r="G60" s="1167"/>
      <c r="H60" s="1167"/>
      <c r="I60" s="1167"/>
      <c r="J60" s="1168"/>
      <c r="K60" s="87" t="s">
        <v>577</v>
      </c>
      <c r="L60" s="88" t="s">
        <v>548</v>
      </c>
      <c r="M60" s="88" t="s">
        <v>581</v>
      </c>
      <c r="N60" s="88" t="s">
        <v>582</v>
      </c>
      <c r="O60" s="89" t="s">
        <v>580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SK1jZuR4pAcmRmfQLF59/pQ5J1QVCC0PNkx1wJVFL1HndVbectZk6mtdat8S/zvnjfQmXL8onXovFJOWR4F1A==" saltValue="BMiAz4QYkdPGPCP+4QEW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25850</v>
      </c>
      <c r="J41" s="331">
        <v>24494</v>
      </c>
      <c r="K41" s="331">
        <v>23734</v>
      </c>
      <c r="L41" s="331">
        <v>23481</v>
      </c>
      <c r="M41" s="332">
        <v>23960</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14092</v>
      </c>
      <c r="J43" s="334">
        <v>13154</v>
      </c>
      <c r="K43" s="334">
        <v>10463</v>
      </c>
      <c r="L43" s="334">
        <v>8230</v>
      </c>
      <c r="M43" s="335">
        <v>6536</v>
      </c>
    </row>
    <row r="44" spans="2:13" ht="27.75" customHeight="1" x14ac:dyDescent="0.2">
      <c r="B44" s="1171"/>
      <c r="C44" s="1172"/>
      <c r="D44" s="104"/>
      <c r="E44" s="1177" t="s">
        <v>34</v>
      </c>
      <c r="F44" s="1177"/>
      <c r="G44" s="1177"/>
      <c r="H44" s="1178"/>
      <c r="I44" s="333" t="s">
        <v>487</v>
      </c>
      <c r="J44" s="334" t="s">
        <v>487</v>
      </c>
      <c r="K44" s="334" t="s">
        <v>487</v>
      </c>
      <c r="L44" s="334" t="s">
        <v>487</v>
      </c>
      <c r="M44" s="335" t="s">
        <v>487</v>
      </c>
    </row>
    <row r="45" spans="2:13" ht="27.75" customHeight="1" x14ac:dyDescent="0.2">
      <c r="B45" s="1171"/>
      <c r="C45" s="1172"/>
      <c r="D45" s="104"/>
      <c r="E45" s="1177" t="s">
        <v>35</v>
      </c>
      <c r="F45" s="1177"/>
      <c r="G45" s="1177"/>
      <c r="H45" s="1178"/>
      <c r="I45" s="333">
        <v>5865</v>
      </c>
      <c r="J45" s="334">
        <v>5748</v>
      </c>
      <c r="K45" s="334">
        <v>5554</v>
      </c>
      <c r="L45" s="334">
        <v>6058</v>
      </c>
      <c r="M45" s="335">
        <v>5814</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13504</v>
      </c>
      <c r="J50" s="334">
        <v>14504</v>
      </c>
      <c r="K50" s="334">
        <v>14787</v>
      </c>
      <c r="L50" s="334">
        <v>15979</v>
      </c>
      <c r="M50" s="335">
        <v>15411</v>
      </c>
    </row>
    <row r="51" spans="2:13" ht="27.75" customHeight="1" x14ac:dyDescent="0.2">
      <c r="B51" s="1171"/>
      <c r="C51" s="1172"/>
      <c r="D51" s="104"/>
      <c r="E51" s="1177" t="s">
        <v>42</v>
      </c>
      <c r="F51" s="1177"/>
      <c r="G51" s="1177"/>
      <c r="H51" s="1178"/>
      <c r="I51" s="333">
        <v>419</v>
      </c>
      <c r="J51" s="334">
        <v>384</v>
      </c>
      <c r="K51" s="334">
        <v>302</v>
      </c>
      <c r="L51" s="334">
        <v>218</v>
      </c>
      <c r="M51" s="335">
        <v>141</v>
      </c>
    </row>
    <row r="52" spans="2:13" ht="27.75" customHeight="1" x14ac:dyDescent="0.2">
      <c r="B52" s="1173"/>
      <c r="C52" s="1174"/>
      <c r="D52" s="104"/>
      <c r="E52" s="1177" t="s">
        <v>43</v>
      </c>
      <c r="F52" s="1177"/>
      <c r="G52" s="1177"/>
      <c r="H52" s="1178"/>
      <c r="I52" s="333">
        <v>29807</v>
      </c>
      <c r="J52" s="334">
        <v>28315</v>
      </c>
      <c r="K52" s="334">
        <v>27163</v>
      </c>
      <c r="L52" s="334">
        <v>26206</v>
      </c>
      <c r="M52" s="335">
        <v>25765</v>
      </c>
    </row>
    <row r="53" spans="2:13" ht="27.75" customHeight="1" thickBot="1" x14ac:dyDescent="0.25">
      <c r="B53" s="1184" t="s">
        <v>19</v>
      </c>
      <c r="C53" s="1185"/>
      <c r="D53" s="108"/>
      <c r="E53" s="1186" t="s">
        <v>44</v>
      </c>
      <c r="F53" s="1186"/>
      <c r="G53" s="1186"/>
      <c r="H53" s="1187"/>
      <c r="I53" s="336">
        <v>2078</v>
      </c>
      <c r="J53" s="337">
        <v>193</v>
      </c>
      <c r="K53" s="337">
        <v>-2500</v>
      </c>
      <c r="L53" s="337">
        <v>-4634</v>
      </c>
      <c r="M53" s="338">
        <v>-5006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qz/FjcotygaVyjkkCLUX+5KSZ4KNRQf1VJ9BFmytZuFH7fbXsOY0rMhKex0dl31lJpLAacMgQiZT84nTBtVXg==" saltValue="33triuALphDrcXgndnDO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5223</v>
      </c>
      <c r="G55" s="339">
        <v>5880</v>
      </c>
      <c r="H55" s="340">
        <v>4996</v>
      </c>
    </row>
    <row r="56" spans="2:8" ht="52.5" customHeight="1" x14ac:dyDescent="0.2">
      <c r="B56" s="120"/>
      <c r="C56" s="1198" t="s">
        <v>47</v>
      </c>
      <c r="D56" s="1198"/>
      <c r="E56" s="1199"/>
      <c r="F56" s="341">
        <v>1046</v>
      </c>
      <c r="G56" s="341">
        <v>1046</v>
      </c>
      <c r="H56" s="342">
        <v>1048</v>
      </c>
    </row>
    <row r="57" spans="2:8" ht="53.25" customHeight="1" x14ac:dyDescent="0.2">
      <c r="B57" s="120"/>
      <c r="C57" s="1200" t="s">
        <v>48</v>
      </c>
      <c r="D57" s="1200"/>
      <c r="E57" s="1201"/>
      <c r="F57" s="343">
        <v>8223</v>
      </c>
      <c r="G57" s="343">
        <v>8299</v>
      </c>
      <c r="H57" s="344">
        <v>8385</v>
      </c>
    </row>
    <row r="58" spans="2:8" ht="45.75" customHeight="1" x14ac:dyDescent="0.2">
      <c r="B58" s="121"/>
      <c r="C58" s="1188" t="s">
        <v>566</v>
      </c>
      <c r="D58" s="1189"/>
      <c r="E58" s="1190"/>
      <c r="F58" s="345">
        <v>5144</v>
      </c>
      <c r="G58" s="345">
        <v>5130</v>
      </c>
      <c r="H58" s="346">
        <v>5135</v>
      </c>
    </row>
    <row r="59" spans="2:8" ht="45.75" customHeight="1" x14ac:dyDescent="0.2">
      <c r="B59" s="121"/>
      <c r="C59" s="1188" t="s">
        <v>567</v>
      </c>
      <c r="D59" s="1189"/>
      <c r="E59" s="1190"/>
      <c r="F59" s="345">
        <v>622</v>
      </c>
      <c r="G59" s="345">
        <v>622</v>
      </c>
      <c r="H59" s="346">
        <v>1023</v>
      </c>
    </row>
    <row r="60" spans="2:8" ht="45.75" customHeight="1" x14ac:dyDescent="0.2">
      <c r="B60" s="121"/>
      <c r="C60" s="1188" t="s">
        <v>568</v>
      </c>
      <c r="D60" s="1189"/>
      <c r="E60" s="1190"/>
      <c r="F60" s="345">
        <v>686</v>
      </c>
      <c r="G60" s="345">
        <v>738</v>
      </c>
      <c r="H60" s="346">
        <v>676</v>
      </c>
    </row>
    <row r="61" spans="2:8" ht="45.75" customHeight="1" x14ac:dyDescent="0.2">
      <c r="B61" s="121"/>
      <c r="C61" s="1188" t="s">
        <v>569</v>
      </c>
      <c r="D61" s="1189"/>
      <c r="E61" s="1190"/>
      <c r="F61" s="345">
        <v>925</v>
      </c>
      <c r="G61" s="345">
        <v>926</v>
      </c>
      <c r="H61" s="346">
        <v>627</v>
      </c>
    </row>
    <row r="62" spans="2:8" ht="45.75" customHeight="1" thickBot="1" x14ac:dyDescent="0.25">
      <c r="B62" s="122"/>
      <c r="C62" s="1191" t="s">
        <v>570</v>
      </c>
      <c r="D62" s="1192"/>
      <c r="E62" s="1193"/>
      <c r="F62" s="347">
        <v>384</v>
      </c>
      <c r="G62" s="347">
        <v>409</v>
      </c>
      <c r="H62" s="348">
        <v>434</v>
      </c>
    </row>
    <row r="63" spans="2:8" ht="52.5" customHeight="1" thickBot="1" x14ac:dyDescent="0.25">
      <c r="B63" s="123"/>
      <c r="C63" s="1194" t="s">
        <v>49</v>
      </c>
      <c r="D63" s="1194"/>
      <c r="E63" s="1195"/>
      <c r="F63" s="349">
        <v>14492</v>
      </c>
      <c r="G63" s="349">
        <v>15225</v>
      </c>
      <c r="H63" s="350">
        <v>14428</v>
      </c>
    </row>
    <row r="64" spans="2:8" ht="13" x14ac:dyDescent="0.2"/>
  </sheetData>
  <sheetProtection algorithmName="SHA-512" hashValue="uDgJHrrrsKNqosqwNHfn42bT2jF6C15mGm44j0F07ggM9avIPdPHKMO8orxZZ9Fs/GvgSEzYC6kSgro1JQUUBQ==" saltValue="geQBW7asJ2SzOsxOaEGI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73463</v>
      </c>
      <c r="E3" s="142"/>
      <c r="F3" s="143">
        <v>76347</v>
      </c>
      <c r="G3" s="144"/>
      <c r="H3" s="145"/>
    </row>
    <row r="4" spans="1:8" x14ac:dyDescent="0.2">
      <c r="A4" s="146"/>
      <c r="B4" s="147"/>
      <c r="C4" s="148"/>
      <c r="D4" s="149">
        <v>44391</v>
      </c>
      <c r="E4" s="150"/>
      <c r="F4" s="151">
        <v>41762</v>
      </c>
      <c r="G4" s="152"/>
      <c r="H4" s="153"/>
    </row>
    <row r="5" spans="1:8" x14ac:dyDescent="0.2">
      <c r="A5" s="134" t="s">
        <v>519</v>
      </c>
      <c r="B5" s="139"/>
      <c r="C5" s="140"/>
      <c r="D5" s="141">
        <v>74384</v>
      </c>
      <c r="E5" s="142"/>
      <c r="F5" s="143">
        <v>69604</v>
      </c>
      <c r="G5" s="144"/>
      <c r="H5" s="145"/>
    </row>
    <row r="6" spans="1:8" x14ac:dyDescent="0.2">
      <c r="A6" s="146"/>
      <c r="B6" s="147"/>
      <c r="C6" s="148"/>
      <c r="D6" s="149">
        <v>40241</v>
      </c>
      <c r="E6" s="150"/>
      <c r="F6" s="151">
        <v>36247</v>
      </c>
      <c r="G6" s="152"/>
      <c r="H6" s="153"/>
    </row>
    <row r="7" spans="1:8" x14ac:dyDescent="0.2">
      <c r="A7" s="134" t="s">
        <v>520</v>
      </c>
      <c r="B7" s="139"/>
      <c r="C7" s="140"/>
      <c r="D7" s="141">
        <v>72487</v>
      </c>
      <c r="E7" s="142"/>
      <c r="F7" s="143">
        <v>68410</v>
      </c>
      <c r="G7" s="144"/>
      <c r="H7" s="145"/>
    </row>
    <row r="8" spans="1:8" x14ac:dyDescent="0.2">
      <c r="A8" s="146"/>
      <c r="B8" s="147"/>
      <c r="C8" s="148"/>
      <c r="D8" s="149">
        <v>46773</v>
      </c>
      <c r="E8" s="150"/>
      <c r="F8" s="151">
        <v>35086</v>
      </c>
      <c r="G8" s="152"/>
      <c r="H8" s="153"/>
    </row>
    <row r="9" spans="1:8" x14ac:dyDescent="0.2">
      <c r="A9" s="134" t="s">
        <v>521</v>
      </c>
      <c r="B9" s="139"/>
      <c r="C9" s="140"/>
      <c r="D9" s="141">
        <v>95807</v>
      </c>
      <c r="E9" s="142"/>
      <c r="F9" s="143">
        <v>73019</v>
      </c>
      <c r="G9" s="144"/>
      <c r="H9" s="145"/>
    </row>
    <row r="10" spans="1:8" x14ac:dyDescent="0.2">
      <c r="A10" s="146"/>
      <c r="B10" s="147"/>
      <c r="C10" s="148"/>
      <c r="D10" s="149">
        <v>58479</v>
      </c>
      <c r="E10" s="150"/>
      <c r="F10" s="151">
        <v>39427</v>
      </c>
      <c r="G10" s="152"/>
      <c r="H10" s="153"/>
    </row>
    <row r="11" spans="1:8" x14ac:dyDescent="0.2">
      <c r="A11" s="134" t="s">
        <v>522</v>
      </c>
      <c r="B11" s="139"/>
      <c r="C11" s="140"/>
      <c r="D11" s="141">
        <v>126967</v>
      </c>
      <c r="E11" s="142"/>
      <c r="F11" s="143">
        <v>76590</v>
      </c>
      <c r="G11" s="144"/>
      <c r="H11" s="145"/>
    </row>
    <row r="12" spans="1:8" x14ac:dyDescent="0.2">
      <c r="A12" s="146"/>
      <c r="B12" s="147"/>
      <c r="C12" s="154"/>
      <c r="D12" s="149">
        <v>86536</v>
      </c>
      <c r="E12" s="150"/>
      <c r="F12" s="151">
        <v>42387</v>
      </c>
      <c r="G12" s="152"/>
      <c r="H12" s="153"/>
    </row>
    <row r="13" spans="1:8" x14ac:dyDescent="0.2">
      <c r="A13" s="134"/>
      <c r="B13" s="139"/>
      <c r="C13" s="140"/>
      <c r="D13" s="141">
        <v>88622</v>
      </c>
      <c r="E13" s="142"/>
      <c r="F13" s="143">
        <v>72794</v>
      </c>
      <c r="G13" s="155"/>
      <c r="H13" s="145"/>
    </row>
    <row r="14" spans="1:8" x14ac:dyDescent="0.2">
      <c r="A14" s="146"/>
      <c r="B14" s="147"/>
      <c r="C14" s="148"/>
      <c r="D14" s="149">
        <v>55284</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4.97</v>
      </c>
      <c r="C19" s="156">
        <f>ROUND(VALUE(SUBSTITUTE(実質収支比率等に係る経年分析!G$48,"▲","-")),2)</f>
        <v>4.2699999999999996</v>
      </c>
      <c r="D19" s="156">
        <f>ROUND(VALUE(SUBSTITUTE(実質収支比率等に係る経年分析!H$48,"▲","-")),2)</f>
        <v>3.97</v>
      </c>
      <c r="E19" s="156">
        <f>ROUND(VALUE(SUBSTITUTE(実質収支比率等に係る経年分析!I$48,"▲","-")),2)</f>
        <v>3.16</v>
      </c>
      <c r="F19" s="156">
        <f>ROUND(VALUE(SUBSTITUTE(実質収支比率等に係る経年分析!J$48,"▲","-")),2)</f>
        <v>6.65</v>
      </c>
    </row>
    <row r="20" spans="1:11" x14ac:dyDescent="0.2">
      <c r="A20" s="156" t="s">
        <v>53</v>
      </c>
      <c r="B20" s="156">
        <f>ROUND(VALUE(SUBSTITUTE(実質収支比率等に係る経年分析!F$47,"▲","-")),2)</f>
        <v>32.4</v>
      </c>
      <c r="C20" s="156">
        <f>ROUND(VALUE(SUBSTITUTE(実質収支比率等に係る経年分析!G$47,"▲","-")),2)</f>
        <v>31.24</v>
      </c>
      <c r="D20" s="156">
        <f>ROUND(VALUE(SUBSTITUTE(実質収支比率等に係る経年分析!H$47,"▲","-")),2)</f>
        <v>30.16</v>
      </c>
      <c r="E20" s="156">
        <f>ROUND(VALUE(SUBSTITUTE(実質収支比率等に係る経年分析!I$47,"▲","-")),2)</f>
        <v>33.42</v>
      </c>
      <c r="F20" s="156">
        <f>ROUND(VALUE(SUBSTITUTE(実質収支比率等に係る経年分析!J$47,"▲","-")),2)</f>
        <v>27.88</v>
      </c>
    </row>
    <row r="21" spans="1:11" x14ac:dyDescent="0.2">
      <c r="A21" s="156" t="s">
        <v>54</v>
      </c>
      <c r="B21" s="156">
        <f>IF(ISNUMBER(VALUE(SUBSTITUTE(実質収支比率等に係る経年分析!F$49,"▲","-"))),ROUND(VALUE(SUBSTITUTE(実質収支比率等に係る経年分析!F$49,"▲","-")),2),NA())</f>
        <v>-4.47</v>
      </c>
      <c r="C21" s="156">
        <f>IF(ISNUMBER(VALUE(SUBSTITUTE(実質収支比率等に係る経年分析!G$49,"▲","-"))),ROUND(VALUE(SUBSTITUTE(実質収支比率等に係る経年分析!G$49,"▲","-")),2),NA())</f>
        <v>-0.51</v>
      </c>
      <c r="D21" s="156">
        <f>IF(ISNUMBER(VALUE(SUBSTITUTE(実質収支比率等に係る経年分析!H$49,"▲","-"))),ROUND(VALUE(SUBSTITUTE(実質収支比率等に係る経年分析!H$49,"▲","-")),2),NA())</f>
        <v>-2.4500000000000002</v>
      </c>
      <c r="E21" s="156">
        <f>IF(ISNUMBER(VALUE(SUBSTITUTE(実質収支比率等に係る経年分析!I$49,"▲","-"))),ROUND(VALUE(SUBSTITUTE(実質収支比率等に係る経年分析!I$49,"▲","-")),2),NA())</f>
        <v>2.98</v>
      </c>
      <c r="F21" s="156">
        <f>IF(ISNUMBER(VALUE(SUBSTITUTE(実質収支比率等に係る経年分析!J$49,"▲","-"))),ROUND(VALUE(SUBSTITUTE(実質収支比率等に係る経年分析!J$49,"▲","-")),2),NA())</f>
        <v>-1.38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1.33</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5.13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5.78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6.65</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13.67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16.66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3525</v>
      </c>
      <c r="E42" s="158"/>
      <c r="F42" s="158"/>
      <c r="G42" s="158">
        <f>'実質公債費比率（分子）の構造'!L$52</f>
        <v>3602</v>
      </c>
      <c r="H42" s="158"/>
      <c r="I42" s="158"/>
      <c r="J42" s="158">
        <f>'実質公債費比率（分子）の構造'!M$52</f>
        <v>3604</v>
      </c>
      <c r="K42" s="158"/>
      <c r="L42" s="158"/>
      <c r="M42" s="158">
        <f>'実質公債費比率（分子）の構造'!N$52</f>
        <v>3539</v>
      </c>
      <c r="N42" s="158"/>
      <c r="O42" s="158"/>
      <c r="P42" s="158">
        <f>'実質公債費比率（分子）の構造'!O$52</f>
        <v>3555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1627</v>
      </c>
      <c r="C46" s="158"/>
      <c r="D46" s="158"/>
      <c r="E46" s="158">
        <f>'実質公債費比率（分子）の構造'!L$48</f>
        <v>1639</v>
      </c>
      <c r="F46" s="158"/>
      <c r="G46" s="158"/>
      <c r="H46" s="158">
        <f>'実質公債費比率（分子）の構造'!M$48</f>
        <v>990</v>
      </c>
      <c r="I46" s="158"/>
      <c r="J46" s="158"/>
      <c r="K46" s="158">
        <f>'実質公債費比率（分子）の構造'!N$48</f>
        <v>1055</v>
      </c>
      <c r="L46" s="158"/>
      <c r="M46" s="158"/>
      <c r="N46" s="158">
        <f>'実質公債費比率（分子）の構造'!O$48</f>
        <v>1085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3301</v>
      </c>
      <c r="C49" s="158"/>
      <c r="D49" s="158"/>
      <c r="E49" s="158">
        <f>'実質公債費比率（分子）の構造'!L$45</f>
        <v>3379</v>
      </c>
      <c r="F49" s="158"/>
      <c r="G49" s="158"/>
      <c r="H49" s="158">
        <f>'実質公債費比率（分子）の構造'!M$45</f>
        <v>3455</v>
      </c>
      <c r="I49" s="158"/>
      <c r="J49" s="158"/>
      <c r="K49" s="158">
        <f>'実質公債費比率（分子）の構造'!N$45</f>
        <v>3432</v>
      </c>
      <c r="L49" s="158"/>
      <c r="M49" s="158"/>
      <c r="N49" s="158">
        <f>'実質公債費比率（分子）の構造'!O$45</f>
        <v>3533</v>
      </c>
      <c r="O49" s="158"/>
      <c r="P49" s="158"/>
    </row>
    <row r="50" spans="1:16" x14ac:dyDescent="0.2">
      <c r="A50" s="158" t="s">
        <v>67</v>
      </c>
      <c r="B50" s="158" t="e">
        <f>NA()</f>
        <v>#N/A</v>
      </c>
      <c r="C50" s="158">
        <f>IF(ISNUMBER('実質公債費比率（分子）の構造'!K$53),'実質公債費比率（分子）の構造'!K$53,NA())</f>
        <v>1403</v>
      </c>
      <c r="D50" s="158" t="e">
        <f>NA()</f>
        <v>#N/A</v>
      </c>
      <c r="E50" s="158" t="e">
        <f>NA()</f>
        <v>#N/A</v>
      </c>
      <c r="F50" s="158">
        <f>IF(ISNUMBER('実質公債費比率（分子）の構造'!L$53),'実質公債費比率（分子）の構造'!L$53,NA())</f>
        <v>1416</v>
      </c>
      <c r="G50" s="158" t="e">
        <f>NA()</f>
        <v>#N/A</v>
      </c>
      <c r="H50" s="158" t="e">
        <f>NA()</f>
        <v>#N/A</v>
      </c>
      <c r="I50" s="158">
        <f>IF(ISNUMBER('実質公債費比率（分子）の構造'!M$53),'実質公債費比率（分子）の構造'!M$53,NA())</f>
        <v>841</v>
      </c>
      <c r="J50" s="158" t="e">
        <f>NA()</f>
        <v>#N/A</v>
      </c>
      <c r="K50" s="158" t="e">
        <f>NA()</f>
        <v>#N/A</v>
      </c>
      <c r="L50" s="158">
        <f>IF(ISNUMBER('実質公債費比率（分子）の構造'!N$53),'実質公債費比率（分子）の構造'!N$53,NA())</f>
        <v>948</v>
      </c>
      <c r="M50" s="158" t="e">
        <f>NA()</f>
        <v>#N/A</v>
      </c>
      <c r="N50" s="158" t="e">
        <f>NA()</f>
        <v>#N/A</v>
      </c>
      <c r="O50" s="158">
        <f>IF(ISNUMBER('実質公債費比率（分子）の構造'!O$53),'実質公債費比率（分子）の構造'!O$53,NA())</f>
        <v>1063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29807</v>
      </c>
      <c r="E56" s="157"/>
      <c r="F56" s="157"/>
      <c r="G56" s="157">
        <f>'将来負担比率（分子）の構造'!J$52</f>
        <v>28315</v>
      </c>
      <c r="H56" s="157"/>
      <c r="I56" s="157"/>
      <c r="J56" s="157">
        <f>'将来負担比率（分子）の構造'!K$52</f>
        <v>27163</v>
      </c>
      <c r="K56" s="157"/>
      <c r="L56" s="157"/>
      <c r="M56" s="157">
        <f>'将来負担比率（分子）の構造'!L$52</f>
        <v>26206</v>
      </c>
      <c r="N56" s="157"/>
      <c r="O56" s="157"/>
      <c r="P56" s="157">
        <f>'将来負担比率（分子）の構造'!M$52</f>
        <v>25765</v>
      </c>
    </row>
    <row r="57" spans="1:16" x14ac:dyDescent="0.2">
      <c r="A57" s="157" t="s">
        <v>42</v>
      </c>
      <c r="B57" s="157"/>
      <c r="C57" s="157"/>
      <c r="D57" s="157">
        <f>'将来負担比率（分子）の構造'!I$51</f>
        <v>419</v>
      </c>
      <c r="E57" s="157"/>
      <c r="F57" s="157"/>
      <c r="G57" s="157">
        <f>'将来負担比率（分子）の構造'!J$51</f>
        <v>384</v>
      </c>
      <c r="H57" s="157"/>
      <c r="I57" s="157"/>
      <c r="J57" s="157">
        <f>'将来負担比率（分子）の構造'!K$51</f>
        <v>302</v>
      </c>
      <c r="K57" s="157"/>
      <c r="L57" s="157"/>
      <c r="M57" s="157">
        <f>'将来負担比率（分子）の構造'!L$51</f>
        <v>218</v>
      </c>
      <c r="N57" s="157"/>
      <c r="O57" s="157"/>
      <c r="P57" s="157">
        <f>'将来負担比率（分子）の構造'!M$51</f>
        <v>141</v>
      </c>
    </row>
    <row r="58" spans="1:16" x14ac:dyDescent="0.2">
      <c r="A58" s="157" t="s">
        <v>41</v>
      </c>
      <c r="B58" s="157"/>
      <c r="C58" s="157"/>
      <c r="D58" s="157">
        <f>'将来負担比率（分子）の構造'!I$50</f>
        <v>13504</v>
      </c>
      <c r="E58" s="157"/>
      <c r="F58" s="157"/>
      <c r="G58" s="157">
        <f>'将来負担比率（分子）の構造'!J$50</f>
        <v>14504</v>
      </c>
      <c r="H58" s="157"/>
      <c r="I58" s="157"/>
      <c r="J58" s="157">
        <f>'将来負担比率（分子）の構造'!K$50</f>
        <v>14787</v>
      </c>
      <c r="K58" s="157"/>
      <c r="L58" s="157"/>
      <c r="M58" s="157">
        <f>'将来負担比率（分子）の構造'!L$50</f>
        <v>15979</v>
      </c>
      <c r="N58" s="157"/>
      <c r="O58" s="157"/>
      <c r="P58" s="157">
        <f>'将来負担比率（分子）の構造'!M$50</f>
        <v>15411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5865</v>
      </c>
      <c r="C62" s="157"/>
      <c r="D62" s="157"/>
      <c r="E62" s="157">
        <f>'将来負担比率（分子）の構造'!J$45</f>
        <v>5748</v>
      </c>
      <c r="F62" s="157"/>
      <c r="G62" s="157"/>
      <c r="H62" s="157">
        <f>'将来負担比率（分子）の構造'!K$45</f>
        <v>5554</v>
      </c>
      <c r="I62" s="157"/>
      <c r="J62" s="157"/>
      <c r="K62" s="157">
        <f>'将来負担比率（分子）の構造'!L$45</f>
        <v>6058</v>
      </c>
      <c r="L62" s="157"/>
      <c r="M62" s="157"/>
      <c r="N62" s="157">
        <f>'将来負担比率（分子）の構造'!M$45</f>
        <v>5814</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14092</v>
      </c>
      <c r="C64" s="157"/>
      <c r="D64" s="157"/>
      <c r="E64" s="157">
        <f>'将来負担比率（分子）の構造'!J$43</f>
        <v>13154</v>
      </c>
      <c r="F64" s="157"/>
      <c r="G64" s="157"/>
      <c r="H64" s="157">
        <f>'将来負担比率（分子）の構造'!K$43</f>
        <v>10463</v>
      </c>
      <c r="I64" s="157"/>
      <c r="J64" s="157"/>
      <c r="K64" s="157">
        <f>'将来負担比率（分子）の構造'!L$43</f>
        <v>8230</v>
      </c>
      <c r="L64" s="157"/>
      <c r="M64" s="157"/>
      <c r="N64" s="157">
        <f>'将来負担比率（分子）の構造'!M$43</f>
        <v>6536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25850</v>
      </c>
      <c r="C66" s="157"/>
      <c r="D66" s="157"/>
      <c r="E66" s="157">
        <f>'将来負担比率（分子）の構造'!J$41</f>
        <v>24494</v>
      </c>
      <c r="F66" s="157"/>
      <c r="G66" s="157"/>
      <c r="H66" s="157">
        <f>'将来負担比率（分子）の構造'!K$41</f>
        <v>23734</v>
      </c>
      <c r="I66" s="157"/>
      <c r="J66" s="157"/>
      <c r="K66" s="157">
        <f>'将来負担比率（分子）の構造'!L$41</f>
        <v>23481</v>
      </c>
      <c r="L66" s="157"/>
      <c r="M66" s="157"/>
      <c r="N66" s="157">
        <f>'将来負担比率（分子）の構造'!M$41</f>
        <v>23960</v>
      </c>
      <c r="O66" s="157"/>
      <c r="P66" s="157"/>
    </row>
    <row r="67" spans="1:16" x14ac:dyDescent="0.2">
      <c r="A67" s="157" t="s">
        <v>71</v>
      </c>
      <c r="B67" s="157" t="e">
        <f>NA()</f>
        <v>#N/A</v>
      </c>
      <c r="C67" s="157">
        <f>IF(ISNUMBER('将来負担比率（分子）の構造'!I$53), IF('将来負担比率（分子）の構造'!I$53 &lt; 0, 0, '将来負担比率（分子）の構造'!I$53), NA())</f>
        <v>2078</v>
      </c>
      <c r="D67" s="157" t="e">
        <f>NA()</f>
        <v>#N/A</v>
      </c>
      <c r="E67" s="157" t="e">
        <f>NA()</f>
        <v>#N/A</v>
      </c>
      <c r="F67" s="157">
        <f>IF(ISNUMBER('将来負担比率（分子）の構造'!J$53), IF('将来負担比率（分子）の構造'!J$53 &lt; 0, 0, '将来負担比率（分子）の構造'!J$53), NA())</f>
        <v>193</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5223</v>
      </c>
      <c r="C72" s="161">
        <f>基金残高に係る経年分析!G55</f>
        <v>5880</v>
      </c>
      <c r="D72" s="161">
        <f>基金残高に係る経年分析!H55</f>
        <v>4996</v>
      </c>
    </row>
    <row r="73" spans="1:16" x14ac:dyDescent="0.2">
      <c r="A73" s="160" t="s">
        <v>74</v>
      </c>
      <c r="B73" s="161">
        <f>基金残高に係る経年分析!F56</f>
        <v>1046</v>
      </c>
      <c r="C73" s="161">
        <f>基金残高に係る経年分析!G56</f>
        <v>1046</v>
      </c>
      <c r="D73" s="161">
        <f>基金残高に係る経年分析!H56</f>
        <v>1048</v>
      </c>
    </row>
    <row r="74" spans="1:16" x14ac:dyDescent="0.2">
      <c r="A74" s="160" t="s">
        <v>75</v>
      </c>
      <c r="B74" s="161">
        <f>基金残高に係る経年分析!F57</f>
        <v>8223</v>
      </c>
      <c r="C74" s="161">
        <f>基金残高に係る経年分析!G57</f>
        <v>8299</v>
      </c>
      <c r="D74" s="161">
        <f>基金残高に係る経年分析!H57</f>
        <v>8385</v>
      </c>
    </row>
  </sheetData>
  <sheetProtection algorithmName="SHA-512" hashValue="QHGbaJrKeqsxZjMuh4Lsun/UU4i/Cpphr4RJ+nVClgAvQ0Ih21C+CU829VR0F69QcrykToEKnQXKIsOLpXin/w==" saltValue="GEmIOSCwcEFTXVGF/CKo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5820825</v>
      </c>
      <c r="S5" s="600"/>
      <c r="T5" s="600"/>
      <c r="U5" s="600"/>
      <c r="V5" s="600"/>
      <c r="W5" s="600"/>
      <c r="X5" s="600"/>
      <c r="Y5" s="601"/>
      <c r="Z5" s="602">
        <v>16.3</v>
      </c>
      <c r="AA5" s="602"/>
      <c r="AB5" s="602"/>
      <c r="AC5" s="602"/>
      <c r="AD5" s="603">
        <v>5820825</v>
      </c>
      <c r="AE5" s="603"/>
      <c r="AF5" s="603"/>
      <c r="AG5" s="603"/>
      <c r="AH5" s="603"/>
      <c r="AI5" s="603"/>
      <c r="AJ5" s="603"/>
      <c r="AK5" s="603"/>
      <c r="AL5" s="604">
        <v>31.3</v>
      </c>
      <c r="AM5" s="605"/>
      <c r="AN5" s="605"/>
      <c r="AO5" s="606"/>
      <c r="AP5" s="596" t="s">
        <v>216</v>
      </c>
      <c r="AQ5" s="597"/>
      <c r="AR5" s="597"/>
      <c r="AS5" s="597"/>
      <c r="AT5" s="597"/>
      <c r="AU5" s="597"/>
      <c r="AV5" s="597"/>
      <c r="AW5" s="597"/>
      <c r="AX5" s="597"/>
      <c r="AY5" s="597"/>
      <c r="AZ5" s="597"/>
      <c r="BA5" s="597"/>
      <c r="BB5" s="597"/>
      <c r="BC5" s="597"/>
      <c r="BD5" s="597"/>
      <c r="BE5" s="597"/>
      <c r="BF5" s="598"/>
      <c r="BG5" s="610">
        <v>5800184</v>
      </c>
      <c r="BH5" s="611"/>
      <c r="BI5" s="611"/>
      <c r="BJ5" s="611"/>
      <c r="BK5" s="611"/>
      <c r="BL5" s="611"/>
      <c r="BM5" s="611"/>
      <c r="BN5" s="612"/>
      <c r="BO5" s="613">
        <v>99.6</v>
      </c>
      <c r="BP5" s="613"/>
      <c r="BQ5" s="613"/>
      <c r="BR5" s="613"/>
      <c r="BS5" s="614">
        <v>41664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298982</v>
      </c>
      <c r="S6" s="611"/>
      <c r="T6" s="611"/>
      <c r="U6" s="611"/>
      <c r="V6" s="611"/>
      <c r="W6" s="611"/>
      <c r="X6" s="611"/>
      <c r="Y6" s="612"/>
      <c r="Z6" s="613">
        <v>0.8</v>
      </c>
      <c r="AA6" s="613"/>
      <c r="AB6" s="613"/>
      <c r="AC6" s="613"/>
      <c r="AD6" s="614">
        <v>298982</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5800184</v>
      </c>
      <c r="BH6" s="611"/>
      <c r="BI6" s="611"/>
      <c r="BJ6" s="611"/>
      <c r="BK6" s="611"/>
      <c r="BL6" s="611"/>
      <c r="BM6" s="611"/>
      <c r="BN6" s="612"/>
      <c r="BO6" s="613">
        <v>99.6</v>
      </c>
      <c r="BP6" s="613"/>
      <c r="BQ6" s="613"/>
      <c r="BR6" s="613"/>
      <c r="BS6" s="614">
        <v>41664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158356</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158356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2938</v>
      </c>
      <c r="S7" s="611"/>
      <c r="T7" s="611"/>
      <c r="U7" s="611"/>
      <c r="V7" s="611"/>
      <c r="W7" s="611"/>
      <c r="X7" s="611"/>
      <c r="Y7" s="612"/>
      <c r="Z7" s="613">
        <v>0</v>
      </c>
      <c r="AA7" s="613"/>
      <c r="AB7" s="613"/>
      <c r="AC7" s="613"/>
      <c r="AD7" s="614">
        <v>2938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2209848</v>
      </c>
      <c r="BH7" s="611"/>
      <c r="BI7" s="611"/>
      <c r="BJ7" s="611"/>
      <c r="BK7" s="611"/>
      <c r="BL7" s="611"/>
      <c r="BM7" s="611"/>
      <c r="BN7" s="612"/>
      <c r="BO7" s="613">
        <v>38</v>
      </c>
      <c r="BP7" s="613"/>
      <c r="BQ7" s="613"/>
      <c r="BR7" s="613"/>
      <c r="BS7" s="614">
        <v>41664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5051233</v>
      </c>
      <c r="CS7" s="611"/>
      <c r="CT7" s="611"/>
      <c r="CU7" s="611"/>
      <c r="CV7" s="611"/>
      <c r="CW7" s="611"/>
      <c r="CX7" s="611"/>
      <c r="CY7" s="612"/>
      <c r="CZ7" s="613">
        <v>14.6</v>
      </c>
      <c r="DA7" s="613"/>
      <c r="DB7" s="613"/>
      <c r="DC7" s="613"/>
      <c r="DD7" s="619">
        <v>88757</v>
      </c>
      <c r="DE7" s="611"/>
      <c r="DF7" s="611"/>
      <c r="DG7" s="611"/>
      <c r="DH7" s="611"/>
      <c r="DI7" s="611"/>
      <c r="DJ7" s="611"/>
      <c r="DK7" s="611"/>
      <c r="DL7" s="611"/>
      <c r="DM7" s="611"/>
      <c r="DN7" s="611"/>
      <c r="DO7" s="611"/>
      <c r="DP7" s="612"/>
      <c r="DQ7" s="619">
        <v>3575070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51054</v>
      </c>
      <c r="S8" s="611"/>
      <c r="T8" s="611"/>
      <c r="U8" s="611"/>
      <c r="V8" s="611"/>
      <c r="W8" s="611"/>
      <c r="X8" s="611"/>
      <c r="Y8" s="612"/>
      <c r="Z8" s="613">
        <v>0.1</v>
      </c>
      <c r="AA8" s="613"/>
      <c r="AB8" s="613"/>
      <c r="AC8" s="613"/>
      <c r="AD8" s="614">
        <v>51054</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72005</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10425013</v>
      </c>
      <c r="CS8" s="611"/>
      <c r="CT8" s="611"/>
      <c r="CU8" s="611"/>
      <c r="CV8" s="611"/>
      <c r="CW8" s="611"/>
      <c r="CX8" s="611"/>
      <c r="CY8" s="612"/>
      <c r="CZ8" s="613">
        <v>30.2</v>
      </c>
      <c r="DA8" s="613"/>
      <c r="DB8" s="613"/>
      <c r="DC8" s="613"/>
      <c r="DD8" s="619">
        <v>267849</v>
      </c>
      <c r="DE8" s="611"/>
      <c r="DF8" s="611"/>
      <c r="DG8" s="611"/>
      <c r="DH8" s="611"/>
      <c r="DI8" s="611"/>
      <c r="DJ8" s="611"/>
      <c r="DK8" s="611"/>
      <c r="DL8" s="611"/>
      <c r="DM8" s="611"/>
      <c r="DN8" s="611"/>
      <c r="DO8" s="611"/>
      <c r="DP8" s="612"/>
      <c r="DQ8" s="619">
        <v>5779254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63097</v>
      </c>
      <c r="S9" s="611"/>
      <c r="T9" s="611"/>
      <c r="U9" s="611"/>
      <c r="V9" s="611"/>
      <c r="W9" s="611"/>
      <c r="X9" s="611"/>
      <c r="Y9" s="612"/>
      <c r="Z9" s="613">
        <v>0.2</v>
      </c>
      <c r="AA9" s="613"/>
      <c r="AB9" s="613"/>
      <c r="AC9" s="613"/>
      <c r="AD9" s="614">
        <v>63097</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1825211</v>
      </c>
      <c r="BH9" s="611"/>
      <c r="BI9" s="611"/>
      <c r="BJ9" s="611"/>
      <c r="BK9" s="611"/>
      <c r="BL9" s="611"/>
      <c r="BM9" s="611"/>
      <c r="BN9" s="612"/>
      <c r="BO9" s="613">
        <v>31.4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3788491</v>
      </c>
      <c r="CS9" s="611"/>
      <c r="CT9" s="611"/>
      <c r="CU9" s="611"/>
      <c r="CV9" s="611"/>
      <c r="CW9" s="611"/>
      <c r="CX9" s="611"/>
      <c r="CY9" s="612"/>
      <c r="CZ9" s="613">
        <v>11</v>
      </c>
      <c r="DA9" s="613"/>
      <c r="DB9" s="613"/>
      <c r="DC9" s="613"/>
      <c r="DD9" s="619">
        <v>996290</v>
      </c>
      <c r="DE9" s="611"/>
      <c r="DF9" s="611"/>
      <c r="DG9" s="611"/>
      <c r="DH9" s="611"/>
      <c r="DI9" s="611"/>
      <c r="DJ9" s="611"/>
      <c r="DK9" s="611"/>
      <c r="DL9" s="611"/>
      <c r="DM9" s="611"/>
      <c r="DN9" s="611"/>
      <c r="DO9" s="611"/>
      <c r="DP9" s="612"/>
      <c r="DQ9" s="619">
        <v>2585740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127746</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31097</v>
      </c>
      <c r="CS10" s="611"/>
      <c r="CT10" s="611"/>
      <c r="CU10" s="611"/>
      <c r="CV10" s="611"/>
      <c r="CW10" s="611"/>
      <c r="CX10" s="611"/>
      <c r="CY10" s="612"/>
      <c r="CZ10" s="613">
        <v>0.1</v>
      </c>
      <c r="DA10" s="613"/>
      <c r="DB10" s="613"/>
      <c r="DC10" s="613"/>
      <c r="DD10" s="619">
        <v>2538</v>
      </c>
      <c r="DE10" s="611"/>
      <c r="DF10" s="611"/>
      <c r="DG10" s="611"/>
      <c r="DH10" s="611"/>
      <c r="DI10" s="611"/>
      <c r="DJ10" s="611"/>
      <c r="DK10" s="611"/>
      <c r="DL10" s="611"/>
      <c r="DM10" s="611"/>
      <c r="DN10" s="611"/>
      <c r="DO10" s="611"/>
      <c r="DP10" s="612"/>
      <c r="DQ10" s="619">
        <v>24797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1148013</v>
      </c>
      <c r="S11" s="611"/>
      <c r="T11" s="611"/>
      <c r="U11" s="611"/>
      <c r="V11" s="611"/>
      <c r="W11" s="611"/>
      <c r="X11" s="611"/>
      <c r="Y11" s="612"/>
      <c r="Z11" s="615">
        <v>3.2</v>
      </c>
      <c r="AA11" s="616"/>
      <c r="AB11" s="616"/>
      <c r="AC11" s="622"/>
      <c r="AD11" s="619">
        <v>1148013</v>
      </c>
      <c r="AE11" s="611"/>
      <c r="AF11" s="611"/>
      <c r="AG11" s="611"/>
      <c r="AH11" s="611"/>
      <c r="AI11" s="611"/>
      <c r="AJ11" s="611"/>
      <c r="AK11" s="612"/>
      <c r="AL11" s="615">
        <v>6.2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184886</v>
      </c>
      <c r="BH11" s="611"/>
      <c r="BI11" s="611"/>
      <c r="BJ11" s="611"/>
      <c r="BK11" s="611"/>
      <c r="BL11" s="611"/>
      <c r="BM11" s="611"/>
      <c r="BN11" s="612"/>
      <c r="BO11" s="613">
        <v>3.2</v>
      </c>
      <c r="BP11" s="613"/>
      <c r="BQ11" s="613"/>
      <c r="BR11" s="613"/>
      <c r="BS11" s="614">
        <v>41664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1130939</v>
      </c>
      <c r="CS11" s="611"/>
      <c r="CT11" s="611"/>
      <c r="CU11" s="611"/>
      <c r="CV11" s="611"/>
      <c r="CW11" s="611"/>
      <c r="CX11" s="611"/>
      <c r="CY11" s="612"/>
      <c r="CZ11" s="613">
        <v>3.3</v>
      </c>
      <c r="DA11" s="613"/>
      <c r="DB11" s="613"/>
      <c r="DC11" s="613"/>
      <c r="DD11" s="619">
        <v>367744</v>
      </c>
      <c r="DE11" s="611"/>
      <c r="DF11" s="611"/>
      <c r="DG11" s="611"/>
      <c r="DH11" s="611"/>
      <c r="DI11" s="611"/>
      <c r="DJ11" s="611"/>
      <c r="DK11" s="611"/>
      <c r="DL11" s="611"/>
      <c r="DM11" s="611"/>
      <c r="DN11" s="611"/>
      <c r="DO11" s="611"/>
      <c r="DP11" s="612"/>
      <c r="DQ11" s="619">
        <v>513841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5070</v>
      </c>
      <c r="S12" s="611"/>
      <c r="T12" s="611"/>
      <c r="U12" s="611"/>
      <c r="V12" s="611"/>
      <c r="W12" s="611"/>
      <c r="X12" s="611"/>
      <c r="Y12" s="612"/>
      <c r="Z12" s="613">
        <v>0</v>
      </c>
      <c r="AA12" s="613"/>
      <c r="AB12" s="613"/>
      <c r="AC12" s="613"/>
      <c r="AD12" s="614">
        <v>5070</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3060265</v>
      </c>
      <c r="BH12" s="611"/>
      <c r="BI12" s="611"/>
      <c r="BJ12" s="611"/>
      <c r="BK12" s="611"/>
      <c r="BL12" s="611"/>
      <c r="BM12" s="611"/>
      <c r="BN12" s="612"/>
      <c r="BO12" s="613">
        <v>52.6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470505</v>
      </c>
      <c r="CS12" s="611"/>
      <c r="CT12" s="611"/>
      <c r="CU12" s="611"/>
      <c r="CV12" s="611"/>
      <c r="CW12" s="611"/>
      <c r="CX12" s="611"/>
      <c r="CY12" s="612"/>
      <c r="CZ12" s="613">
        <v>1.4</v>
      </c>
      <c r="DA12" s="613"/>
      <c r="DB12" s="613"/>
      <c r="DC12" s="613"/>
      <c r="DD12" s="619">
        <v>131952</v>
      </c>
      <c r="DE12" s="611"/>
      <c r="DF12" s="611"/>
      <c r="DG12" s="611"/>
      <c r="DH12" s="611"/>
      <c r="DI12" s="611"/>
      <c r="DJ12" s="611"/>
      <c r="DK12" s="611"/>
      <c r="DL12" s="611"/>
      <c r="DM12" s="611"/>
      <c r="DN12" s="611"/>
      <c r="DO12" s="611"/>
      <c r="DP12" s="612"/>
      <c r="DQ12" s="619">
        <v>295153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3043956</v>
      </c>
      <c r="BH13" s="611"/>
      <c r="BI13" s="611"/>
      <c r="BJ13" s="611"/>
      <c r="BK13" s="611"/>
      <c r="BL13" s="611"/>
      <c r="BM13" s="611"/>
      <c r="BN13" s="612"/>
      <c r="BO13" s="613">
        <v>52.3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3519133</v>
      </c>
      <c r="CS13" s="611"/>
      <c r="CT13" s="611"/>
      <c r="CU13" s="611"/>
      <c r="CV13" s="611"/>
      <c r="CW13" s="611"/>
      <c r="CX13" s="611"/>
      <c r="CY13" s="612"/>
      <c r="CZ13" s="613">
        <v>10.199999999999999</v>
      </c>
      <c r="DA13" s="613"/>
      <c r="DB13" s="613"/>
      <c r="DC13" s="613"/>
      <c r="DD13" s="619">
        <v>1184584</v>
      </c>
      <c r="DE13" s="611"/>
      <c r="DF13" s="611"/>
      <c r="DG13" s="611"/>
      <c r="DH13" s="611"/>
      <c r="DI13" s="611"/>
      <c r="DJ13" s="611"/>
      <c r="DK13" s="611"/>
      <c r="DL13" s="611"/>
      <c r="DM13" s="611"/>
      <c r="DN13" s="611"/>
      <c r="DO13" s="611"/>
      <c r="DP13" s="612"/>
      <c r="DQ13" s="619">
        <v>2308930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213887</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1972732</v>
      </c>
      <c r="CS14" s="611"/>
      <c r="CT14" s="611"/>
      <c r="CU14" s="611"/>
      <c r="CV14" s="611"/>
      <c r="CW14" s="611"/>
      <c r="CX14" s="611"/>
      <c r="CY14" s="612"/>
      <c r="CZ14" s="613">
        <v>5.7</v>
      </c>
      <c r="DA14" s="613"/>
      <c r="DB14" s="613"/>
      <c r="DC14" s="613"/>
      <c r="DD14" s="619">
        <v>976839</v>
      </c>
      <c r="DE14" s="611"/>
      <c r="DF14" s="611"/>
      <c r="DG14" s="611"/>
      <c r="DH14" s="611"/>
      <c r="DI14" s="611"/>
      <c r="DJ14" s="611"/>
      <c r="DK14" s="611"/>
      <c r="DL14" s="611"/>
      <c r="DM14" s="611"/>
      <c r="DN14" s="611"/>
      <c r="DO14" s="611"/>
      <c r="DP14" s="612"/>
      <c r="DQ14" s="619">
        <v>960178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49930</v>
      </c>
      <c r="S15" s="611"/>
      <c r="T15" s="611"/>
      <c r="U15" s="611"/>
      <c r="V15" s="611"/>
      <c r="W15" s="611"/>
      <c r="X15" s="611"/>
      <c r="Y15" s="612"/>
      <c r="Z15" s="613">
        <v>0.1</v>
      </c>
      <c r="AA15" s="613"/>
      <c r="AB15" s="613"/>
      <c r="AC15" s="613"/>
      <c r="AD15" s="614">
        <v>49930</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316184</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4505348</v>
      </c>
      <c r="CS15" s="611"/>
      <c r="CT15" s="611"/>
      <c r="CU15" s="611"/>
      <c r="CV15" s="611"/>
      <c r="CW15" s="611"/>
      <c r="CX15" s="611"/>
      <c r="CY15" s="612"/>
      <c r="CZ15" s="613">
        <v>13</v>
      </c>
      <c r="DA15" s="613"/>
      <c r="DB15" s="613"/>
      <c r="DC15" s="613"/>
      <c r="DD15" s="619">
        <v>1721069</v>
      </c>
      <c r="DE15" s="611"/>
      <c r="DF15" s="611"/>
      <c r="DG15" s="611"/>
      <c r="DH15" s="611"/>
      <c r="DI15" s="611"/>
      <c r="DJ15" s="611"/>
      <c r="DK15" s="611"/>
      <c r="DL15" s="611"/>
      <c r="DM15" s="611"/>
      <c r="DN15" s="611"/>
      <c r="DO15" s="611"/>
      <c r="DP15" s="612"/>
      <c r="DQ15" s="619">
        <v>2544000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134737</v>
      </c>
      <c r="S16" s="611"/>
      <c r="T16" s="611"/>
      <c r="U16" s="611"/>
      <c r="V16" s="611"/>
      <c r="W16" s="611"/>
      <c r="X16" s="611"/>
      <c r="Y16" s="612"/>
      <c r="Z16" s="613">
        <v>0.4</v>
      </c>
      <c r="AA16" s="613"/>
      <c r="AB16" s="613"/>
      <c r="AC16" s="613"/>
      <c r="AD16" s="614">
        <v>134737</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229137</v>
      </c>
      <c r="S17" s="611"/>
      <c r="T17" s="611"/>
      <c r="U17" s="611"/>
      <c r="V17" s="611"/>
      <c r="W17" s="611"/>
      <c r="X17" s="611"/>
      <c r="Y17" s="612"/>
      <c r="Z17" s="613">
        <v>0.6</v>
      </c>
      <c r="AA17" s="613"/>
      <c r="AB17" s="613"/>
      <c r="AC17" s="613"/>
      <c r="AD17" s="614">
        <v>229137</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3515386</v>
      </c>
      <c r="CS17" s="611"/>
      <c r="CT17" s="611"/>
      <c r="CU17" s="611"/>
      <c r="CV17" s="611"/>
      <c r="CW17" s="611"/>
      <c r="CX17" s="611"/>
      <c r="CY17" s="612"/>
      <c r="CZ17" s="613">
        <v>10.199999999999999</v>
      </c>
      <c r="DA17" s="613"/>
      <c r="DB17" s="613"/>
      <c r="DC17" s="613"/>
      <c r="DD17" s="619" t="s">
        <v>122</v>
      </c>
      <c r="DE17" s="611"/>
      <c r="DF17" s="611"/>
      <c r="DG17" s="611"/>
      <c r="DH17" s="611"/>
      <c r="DI17" s="611"/>
      <c r="DJ17" s="611"/>
      <c r="DK17" s="611"/>
      <c r="DL17" s="611"/>
      <c r="DM17" s="611"/>
      <c r="DN17" s="611"/>
      <c r="DO17" s="611"/>
      <c r="DP17" s="612"/>
      <c r="DQ17" s="619">
        <v>3429276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32033</v>
      </c>
      <c r="S18" s="611"/>
      <c r="T18" s="611"/>
      <c r="U18" s="611"/>
      <c r="V18" s="611"/>
      <c r="W18" s="611"/>
      <c r="X18" s="611"/>
      <c r="Y18" s="612"/>
      <c r="Z18" s="613">
        <v>0.1</v>
      </c>
      <c r="AA18" s="613"/>
      <c r="AB18" s="613"/>
      <c r="AC18" s="613"/>
      <c r="AD18" s="614">
        <v>32033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191392</v>
      </c>
      <c r="S19" s="611"/>
      <c r="T19" s="611"/>
      <c r="U19" s="611"/>
      <c r="V19" s="611"/>
      <c r="W19" s="611"/>
      <c r="X19" s="611"/>
      <c r="Y19" s="612"/>
      <c r="Z19" s="613">
        <v>0.5</v>
      </c>
      <c r="AA19" s="613"/>
      <c r="AB19" s="613"/>
      <c r="AC19" s="613"/>
      <c r="AD19" s="614">
        <v>191392</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20641</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5712</v>
      </c>
      <c r="S20" s="611"/>
      <c r="T20" s="611"/>
      <c r="U20" s="611"/>
      <c r="V20" s="611"/>
      <c r="W20" s="611"/>
      <c r="X20" s="611"/>
      <c r="Y20" s="612"/>
      <c r="Z20" s="613">
        <v>0</v>
      </c>
      <c r="AA20" s="613"/>
      <c r="AB20" s="613"/>
      <c r="AC20" s="613"/>
      <c r="AD20" s="614">
        <v>5712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20641</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34568233</v>
      </c>
      <c r="CS20" s="611"/>
      <c r="CT20" s="611"/>
      <c r="CU20" s="611"/>
      <c r="CV20" s="611"/>
      <c r="CW20" s="611"/>
      <c r="CX20" s="611"/>
      <c r="CY20" s="612"/>
      <c r="CZ20" s="613">
        <v>100</v>
      </c>
      <c r="DA20" s="613"/>
      <c r="DB20" s="613"/>
      <c r="DC20" s="613"/>
      <c r="DD20" s="619">
        <v>5737622</v>
      </c>
      <c r="DE20" s="611"/>
      <c r="DF20" s="611"/>
      <c r="DG20" s="611"/>
      <c r="DH20" s="611"/>
      <c r="DI20" s="611"/>
      <c r="DJ20" s="611"/>
      <c r="DK20" s="611"/>
      <c r="DL20" s="611"/>
      <c r="DM20" s="611"/>
      <c r="DN20" s="611"/>
      <c r="DO20" s="611"/>
      <c r="DP20" s="612"/>
      <c r="DQ20" s="619">
        <v>22174595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11422978</v>
      </c>
      <c r="S21" s="611"/>
      <c r="T21" s="611"/>
      <c r="U21" s="611"/>
      <c r="V21" s="611"/>
      <c r="W21" s="611"/>
      <c r="X21" s="611"/>
      <c r="Y21" s="612"/>
      <c r="Z21" s="613">
        <v>31.9</v>
      </c>
      <c r="AA21" s="613"/>
      <c r="AB21" s="613"/>
      <c r="AC21" s="613"/>
      <c r="AD21" s="614">
        <v>10313406</v>
      </c>
      <c r="AE21" s="614"/>
      <c r="AF21" s="614"/>
      <c r="AG21" s="614"/>
      <c r="AH21" s="614"/>
      <c r="AI21" s="614"/>
      <c r="AJ21" s="614"/>
      <c r="AK21" s="614"/>
      <c r="AL21" s="615">
        <v>55.4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20641</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10313406</v>
      </c>
      <c r="S22" s="611"/>
      <c r="T22" s="611"/>
      <c r="U22" s="611"/>
      <c r="V22" s="611"/>
      <c r="W22" s="611"/>
      <c r="X22" s="611"/>
      <c r="Y22" s="612"/>
      <c r="Z22" s="613">
        <v>28.8</v>
      </c>
      <c r="AA22" s="613"/>
      <c r="AB22" s="613"/>
      <c r="AC22" s="613"/>
      <c r="AD22" s="614">
        <v>10313406</v>
      </c>
      <c r="AE22" s="614"/>
      <c r="AF22" s="614"/>
      <c r="AG22" s="614"/>
      <c r="AH22" s="614"/>
      <c r="AI22" s="614"/>
      <c r="AJ22" s="614"/>
      <c r="AK22" s="614"/>
      <c r="AL22" s="615">
        <v>55.4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1109572</v>
      </c>
      <c r="S23" s="611"/>
      <c r="T23" s="611"/>
      <c r="U23" s="611"/>
      <c r="V23" s="611"/>
      <c r="W23" s="611"/>
      <c r="X23" s="611"/>
      <c r="Y23" s="612"/>
      <c r="Z23" s="613">
        <v>3.1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15130671</v>
      </c>
      <c r="CS24" s="600"/>
      <c r="CT24" s="600"/>
      <c r="CU24" s="600"/>
      <c r="CV24" s="600"/>
      <c r="CW24" s="600"/>
      <c r="CX24" s="600"/>
      <c r="CY24" s="601"/>
      <c r="CZ24" s="604">
        <v>43.8</v>
      </c>
      <c r="DA24" s="605"/>
      <c r="DB24" s="605"/>
      <c r="DC24" s="621"/>
      <c r="DD24" s="645">
        <v>11130199</v>
      </c>
      <c r="DE24" s="600"/>
      <c r="DF24" s="600"/>
      <c r="DG24" s="600"/>
      <c r="DH24" s="600"/>
      <c r="DI24" s="600"/>
      <c r="DJ24" s="600"/>
      <c r="DK24" s="601"/>
      <c r="DL24" s="645">
        <v>10228247</v>
      </c>
      <c r="DM24" s="600"/>
      <c r="DN24" s="600"/>
      <c r="DO24" s="600"/>
      <c r="DP24" s="600"/>
      <c r="DQ24" s="600"/>
      <c r="DR24" s="600"/>
      <c r="DS24" s="600"/>
      <c r="DT24" s="600"/>
      <c r="DU24" s="600"/>
      <c r="DV24" s="601"/>
      <c r="DW24" s="604">
        <v>55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19226761</v>
      </c>
      <c r="S25" s="611"/>
      <c r="T25" s="611"/>
      <c r="U25" s="611"/>
      <c r="V25" s="611"/>
      <c r="W25" s="611"/>
      <c r="X25" s="611"/>
      <c r="Y25" s="612"/>
      <c r="Z25" s="613">
        <v>53.7</v>
      </c>
      <c r="AA25" s="613"/>
      <c r="AB25" s="613"/>
      <c r="AC25" s="613"/>
      <c r="AD25" s="614">
        <v>18117189</v>
      </c>
      <c r="AE25" s="614"/>
      <c r="AF25" s="614"/>
      <c r="AG25" s="614"/>
      <c r="AH25" s="614"/>
      <c r="AI25" s="614"/>
      <c r="AJ25" s="614"/>
      <c r="AK25" s="614"/>
      <c r="AL25" s="615">
        <v>97.4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5747087</v>
      </c>
      <c r="CS25" s="642"/>
      <c r="CT25" s="642"/>
      <c r="CU25" s="642"/>
      <c r="CV25" s="642"/>
      <c r="CW25" s="642"/>
      <c r="CX25" s="642"/>
      <c r="CY25" s="643"/>
      <c r="CZ25" s="615">
        <v>16.600000000000001</v>
      </c>
      <c r="DA25" s="640"/>
      <c r="DB25" s="640"/>
      <c r="DC25" s="644"/>
      <c r="DD25" s="619">
        <v>5395229</v>
      </c>
      <c r="DE25" s="642"/>
      <c r="DF25" s="642"/>
      <c r="DG25" s="642"/>
      <c r="DH25" s="642"/>
      <c r="DI25" s="642"/>
      <c r="DJ25" s="642"/>
      <c r="DK25" s="643"/>
      <c r="DL25" s="619">
        <v>5292309</v>
      </c>
      <c r="DM25" s="642"/>
      <c r="DN25" s="642"/>
      <c r="DO25" s="642"/>
      <c r="DP25" s="642"/>
      <c r="DQ25" s="642"/>
      <c r="DR25" s="642"/>
      <c r="DS25" s="642"/>
      <c r="DT25" s="642"/>
      <c r="DU25" s="642"/>
      <c r="DV25" s="643"/>
      <c r="DW25" s="615">
        <v>28.4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3807</v>
      </c>
      <c r="S26" s="611"/>
      <c r="T26" s="611"/>
      <c r="U26" s="611"/>
      <c r="V26" s="611"/>
      <c r="W26" s="611"/>
      <c r="X26" s="611"/>
      <c r="Y26" s="612"/>
      <c r="Z26" s="613">
        <v>0</v>
      </c>
      <c r="AA26" s="613"/>
      <c r="AB26" s="613"/>
      <c r="AC26" s="613"/>
      <c r="AD26" s="614">
        <v>3807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3171827</v>
      </c>
      <c r="CS26" s="611"/>
      <c r="CT26" s="611"/>
      <c r="CU26" s="611"/>
      <c r="CV26" s="611"/>
      <c r="CW26" s="611"/>
      <c r="CX26" s="611"/>
      <c r="CY26" s="612"/>
      <c r="CZ26" s="615">
        <v>9.1999999999999993</v>
      </c>
      <c r="DA26" s="640"/>
      <c r="DB26" s="640"/>
      <c r="DC26" s="644"/>
      <c r="DD26" s="619">
        <v>3030797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29741</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5820825</v>
      </c>
      <c r="BH27" s="611"/>
      <c r="BI27" s="611"/>
      <c r="BJ27" s="611"/>
      <c r="BK27" s="611"/>
      <c r="BL27" s="611"/>
      <c r="BM27" s="611"/>
      <c r="BN27" s="612"/>
      <c r="BO27" s="613">
        <v>100</v>
      </c>
      <c r="BP27" s="613"/>
      <c r="BQ27" s="613"/>
      <c r="BR27" s="613"/>
      <c r="BS27" s="614">
        <v>41664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5868198</v>
      </c>
      <c r="CS27" s="642"/>
      <c r="CT27" s="642"/>
      <c r="CU27" s="642"/>
      <c r="CV27" s="642"/>
      <c r="CW27" s="642"/>
      <c r="CX27" s="642"/>
      <c r="CY27" s="643"/>
      <c r="CZ27" s="615">
        <v>17</v>
      </c>
      <c r="DA27" s="640"/>
      <c r="DB27" s="640"/>
      <c r="DC27" s="644"/>
      <c r="DD27" s="619">
        <v>2305694</v>
      </c>
      <c r="DE27" s="642"/>
      <c r="DF27" s="642"/>
      <c r="DG27" s="642"/>
      <c r="DH27" s="642"/>
      <c r="DI27" s="642"/>
      <c r="DJ27" s="642"/>
      <c r="DK27" s="643"/>
      <c r="DL27" s="619">
        <v>1506662</v>
      </c>
      <c r="DM27" s="642"/>
      <c r="DN27" s="642"/>
      <c r="DO27" s="642"/>
      <c r="DP27" s="642"/>
      <c r="DQ27" s="642"/>
      <c r="DR27" s="642"/>
      <c r="DS27" s="642"/>
      <c r="DT27" s="642"/>
      <c r="DU27" s="642"/>
      <c r="DV27" s="643"/>
      <c r="DW27" s="615">
        <v>8.1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218515</v>
      </c>
      <c r="S28" s="611"/>
      <c r="T28" s="611"/>
      <c r="U28" s="611"/>
      <c r="V28" s="611"/>
      <c r="W28" s="611"/>
      <c r="X28" s="611"/>
      <c r="Y28" s="612"/>
      <c r="Z28" s="613">
        <v>0.6</v>
      </c>
      <c r="AA28" s="613"/>
      <c r="AB28" s="613"/>
      <c r="AC28" s="613"/>
      <c r="AD28" s="614">
        <v>43216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3515386</v>
      </c>
      <c r="CS28" s="611"/>
      <c r="CT28" s="611"/>
      <c r="CU28" s="611"/>
      <c r="CV28" s="611"/>
      <c r="CW28" s="611"/>
      <c r="CX28" s="611"/>
      <c r="CY28" s="612"/>
      <c r="CZ28" s="615">
        <v>10.199999999999999</v>
      </c>
      <c r="DA28" s="640"/>
      <c r="DB28" s="640"/>
      <c r="DC28" s="644"/>
      <c r="DD28" s="619">
        <v>3429276</v>
      </c>
      <c r="DE28" s="611"/>
      <c r="DF28" s="611"/>
      <c r="DG28" s="611"/>
      <c r="DH28" s="611"/>
      <c r="DI28" s="611"/>
      <c r="DJ28" s="611"/>
      <c r="DK28" s="612"/>
      <c r="DL28" s="619">
        <v>3429276</v>
      </c>
      <c r="DM28" s="611"/>
      <c r="DN28" s="611"/>
      <c r="DO28" s="611"/>
      <c r="DP28" s="611"/>
      <c r="DQ28" s="611"/>
      <c r="DR28" s="611"/>
      <c r="DS28" s="611"/>
      <c r="DT28" s="611"/>
      <c r="DU28" s="611"/>
      <c r="DV28" s="612"/>
      <c r="DW28" s="615">
        <v>18.399999999999999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136777</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3515386</v>
      </c>
      <c r="CS29" s="642"/>
      <c r="CT29" s="642"/>
      <c r="CU29" s="642"/>
      <c r="CV29" s="642"/>
      <c r="CW29" s="642"/>
      <c r="CX29" s="642"/>
      <c r="CY29" s="643"/>
      <c r="CZ29" s="615">
        <v>10.199999999999999</v>
      </c>
      <c r="DA29" s="640"/>
      <c r="DB29" s="640"/>
      <c r="DC29" s="644"/>
      <c r="DD29" s="619">
        <v>3429276</v>
      </c>
      <c r="DE29" s="642"/>
      <c r="DF29" s="642"/>
      <c r="DG29" s="642"/>
      <c r="DH29" s="642"/>
      <c r="DI29" s="642"/>
      <c r="DJ29" s="642"/>
      <c r="DK29" s="643"/>
      <c r="DL29" s="619">
        <v>3429276</v>
      </c>
      <c r="DM29" s="642"/>
      <c r="DN29" s="642"/>
      <c r="DO29" s="642"/>
      <c r="DP29" s="642"/>
      <c r="DQ29" s="642"/>
      <c r="DR29" s="642"/>
      <c r="DS29" s="642"/>
      <c r="DT29" s="642"/>
      <c r="DU29" s="642"/>
      <c r="DV29" s="643"/>
      <c r="DW29" s="615">
        <v>18.399999999999999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4976494</v>
      </c>
      <c r="S30" s="611"/>
      <c r="T30" s="611"/>
      <c r="U30" s="611"/>
      <c r="V30" s="611"/>
      <c r="W30" s="611"/>
      <c r="X30" s="611"/>
      <c r="Y30" s="612"/>
      <c r="Z30" s="613">
        <v>13.9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3445547</v>
      </c>
      <c r="CS30" s="611"/>
      <c r="CT30" s="611"/>
      <c r="CU30" s="611"/>
      <c r="CV30" s="611"/>
      <c r="CW30" s="611"/>
      <c r="CX30" s="611"/>
      <c r="CY30" s="612"/>
      <c r="CZ30" s="615">
        <v>10</v>
      </c>
      <c r="DA30" s="640"/>
      <c r="DB30" s="640"/>
      <c r="DC30" s="644"/>
      <c r="DD30" s="619">
        <v>3359437</v>
      </c>
      <c r="DE30" s="611"/>
      <c r="DF30" s="611"/>
      <c r="DG30" s="611"/>
      <c r="DH30" s="611"/>
      <c r="DI30" s="611"/>
      <c r="DJ30" s="611"/>
      <c r="DK30" s="612"/>
      <c r="DL30" s="619">
        <v>3359437</v>
      </c>
      <c r="DM30" s="611"/>
      <c r="DN30" s="611"/>
      <c r="DO30" s="611"/>
      <c r="DP30" s="611"/>
      <c r="DQ30" s="611"/>
      <c r="DR30" s="611"/>
      <c r="DS30" s="611"/>
      <c r="DT30" s="611"/>
      <c r="DU30" s="611"/>
      <c r="DV30" s="612"/>
      <c r="DW30" s="615">
        <v>18.100000000000001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416088</v>
      </c>
      <c r="S31" s="611"/>
      <c r="T31" s="611"/>
      <c r="U31" s="611"/>
      <c r="V31" s="611"/>
      <c r="W31" s="611"/>
      <c r="X31" s="611"/>
      <c r="Y31" s="612"/>
      <c r="Z31" s="613">
        <v>1.2</v>
      </c>
      <c r="AA31" s="613"/>
      <c r="AB31" s="613"/>
      <c r="AC31" s="613"/>
      <c r="AD31" s="614">
        <v>416088</v>
      </c>
      <c r="AE31" s="614"/>
      <c r="AF31" s="614"/>
      <c r="AG31" s="614"/>
      <c r="AH31" s="614"/>
      <c r="AI31" s="614"/>
      <c r="AJ31" s="614"/>
      <c r="AK31" s="614"/>
      <c r="AL31" s="615">
        <v>2.2000000000000002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96.5</v>
      </c>
      <c r="BN31" s="654"/>
      <c r="BO31" s="654"/>
      <c r="BP31" s="654"/>
      <c r="BQ31" s="655"/>
      <c r="BR31" s="666">
        <v>99.3</v>
      </c>
      <c r="BS31" s="654"/>
      <c r="BT31" s="654"/>
      <c r="BU31" s="654"/>
      <c r="BV31" s="654"/>
      <c r="BW31" s="654"/>
      <c r="BX31" s="605">
        <v>96.4</v>
      </c>
      <c r="BY31" s="654"/>
      <c r="BZ31" s="654"/>
      <c r="CA31" s="654"/>
      <c r="CB31" s="655"/>
      <c r="CD31" s="648"/>
      <c r="CE31" s="649"/>
      <c r="CF31" s="607" t="s">
        <v>300</v>
      </c>
      <c r="CG31" s="608"/>
      <c r="CH31" s="608"/>
      <c r="CI31" s="608"/>
      <c r="CJ31" s="608"/>
      <c r="CK31" s="608"/>
      <c r="CL31" s="608"/>
      <c r="CM31" s="608"/>
      <c r="CN31" s="608"/>
      <c r="CO31" s="608"/>
      <c r="CP31" s="608"/>
      <c r="CQ31" s="609"/>
      <c r="CR31" s="610">
        <v>69839</v>
      </c>
      <c r="CS31" s="642"/>
      <c r="CT31" s="642"/>
      <c r="CU31" s="642"/>
      <c r="CV31" s="642"/>
      <c r="CW31" s="642"/>
      <c r="CX31" s="642"/>
      <c r="CY31" s="643"/>
      <c r="CZ31" s="615">
        <v>0.2</v>
      </c>
      <c r="DA31" s="640"/>
      <c r="DB31" s="640"/>
      <c r="DC31" s="644"/>
      <c r="DD31" s="619">
        <v>69839</v>
      </c>
      <c r="DE31" s="642"/>
      <c r="DF31" s="642"/>
      <c r="DG31" s="642"/>
      <c r="DH31" s="642"/>
      <c r="DI31" s="642"/>
      <c r="DJ31" s="642"/>
      <c r="DK31" s="643"/>
      <c r="DL31" s="619">
        <v>69839</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2324410</v>
      </c>
      <c r="S32" s="611"/>
      <c r="T32" s="611"/>
      <c r="U32" s="611"/>
      <c r="V32" s="611"/>
      <c r="W32" s="611"/>
      <c r="X32" s="611"/>
      <c r="Y32" s="612"/>
      <c r="Z32" s="613">
        <v>6.5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96.6</v>
      </c>
      <c r="BN32" s="642"/>
      <c r="BO32" s="642"/>
      <c r="BP32" s="642"/>
      <c r="BQ32" s="665"/>
      <c r="BR32" s="667">
        <v>99.4</v>
      </c>
      <c r="BS32" s="642"/>
      <c r="BT32" s="642"/>
      <c r="BU32" s="642"/>
      <c r="BV32" s="642"/>
      <c r="BW32" s="642"/>
      <c r="BX32" s="616">
        <v>97.1</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48781</v>
      </c>
      <c r="S33" s="611"/>
      <c r="T33" s="611"/>
      <c r="U33" s="611"/>
      <c r="V33" s="611"/>
      <c r="W33" s="611"/>
      <c r="X33" s="611"/>
      <c r="Y33" s="612"/>
      <c r="Z33" s="613">
        <v>0.1</v>
      </c>
      <c r="AA33" s="613"/>
      <c r="AB33" s="613"/>
      <c r="AC33" s="613"/>
      <c r="AD33" s="614">
        <v>20373</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99.2</v>
      </c>
      <c r="BH33" s="669"/>
      <c r="BI33" s="669"/>
      <c r="BJ33" s="669"/>
      <c r="BK33" s="669"/>
      <c r="BL33" s="669"/>
      <c r="BM33" s="670">
        <v>96</v>
      </c>
      <c r="BN33" s="669"/>
      <c r="BO33" s="669"/>
      <c r="BP33" s="669"/>
      <c r="BQ33" s="671"/>
      <c r="BR33" s="668">
        <v>99.1</v>
      </c>
      <c r="BS33" s="669"/>
      <c r="BT33" s="669"/>
      <c r="BU33" s="669"/>
      <c r="BV33" s="669"/>
      <c r="BW33" s="669"/>
      <c r="BX33" s="670">
        <v>95.6</v>
      </c>
      <c r="BY33" s="669"/>
      <c r="BZ33" s="669"/>
      <c r="CA33" s="669"/>
      <c r="CB33" s="671"/>
      <c r="CD33" s="607" t="s">
        <v>307</v>
      </c>
      <c r="CE33" s="608"/>
      <c r="CF33" s="608"/>
      <c r="CG33" s="608"/>
      <c r="CH33" s="608"/>
      <c r="CI33" s="608"/>
      <c r="CJ33" s="608"/>
      <c r="CK33" s="608"/>
      <c r="CL33" s="608"/>
      <c r="CM33" s="608"/>
      <c r="CN33" s="608"/>
      <c r="CO33" s="608"/>
      <c r="CP33" s="608"/>
      <c r="CQ33" s="609"/>
      <c r="CR33" s="610">
        <v>13699940</v>
      </c>
      <c r="CS33" s="642"/>
      <c r="CT33" s="642"/>
      <c r="CU33" s="642"/>
      <c r="CV33" s="642"/>
      <c r="CW33" s="642"/>
      <c r="CX33" s="642"/>
      <c r="CY33" s="643"/>
      <c r="CZ33" s="615">
        <v>39.6</v>
      </c>
      <c r="DA33" s="640"/>
      <c r="DB33" s="640"/>
      <c r="DC33" s="644"/>
      <c r="DD33" s="619">
        <v>10490879</v>
      </c>
      <c r="DE33" s="642"/>
      <c r="DF33" s="642"/>
      <c r="DG33" s="642"/>
      <c r="DH33" s="642"/>
      <c r="DI33" s="642"/>
      <c r="DJ33" s="642"/>
      <c r="DK33" s="643"/>
      <c r="DL33" s="619">
        <v>7768403</v>
      </c>
      <c r="DM33" s="642"/>
      <c r="DN33" s="642"/>
      <c r="DO33" s="642"/>
      <c r="DP33" s="642"/>
      <c r="DQ33" s="642"/>
      <c r="DR33" s="642"/>
      <c r="DS33" s="642"/>
      <c r="DT33" s="642"/>
      <c r="DU33" s="642"/>
      <c r="DV33" s="643"/>
      <c r="DW33" s="615">
        <v>41.8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624081</v>
      </c>
      <c r="S34" s="611"/>
      <c r="T34" s="611"/>
      <c r="U34" s="611"/>
      <c r="V34" s="611"/>
      <c r="W34" s="611"/>
      <c r="X34" s="611"/>
      <c r="Y34" s="612"/>
      <c r="Z34" s="613">
        <v>1.7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4688502</v>
      </c>
      <c r="CS34" s="611"/>
      <c r="CT34" s="611"/>
      <c r="CU34" s="611"/>
      <c r="CV34" s="611"/>
      <c r="CW34" s="611"/>
      <c r="CX34" s="611"/>
      <c r="CY34" s="612"/>
      <c r="CZ34" s="615">
        <v>13.6</v>
      </c>
      <c r="DA34" s="640"/>
      <c r="DB34" s="640"/>
      <c r="DC34" s="644"/>
      <c r="DD34" s="619">
        <v>3506958</v>
      </c>
      <c r="DE34" s="611"/>
      <c r="DF34" s="611"/>
      <c r="DG34" s="611"/>
      <c r="DH34" s="611"/>
      <c r="DI34" s="611"/>
      <c r="DJ34" s="611"/>
      <c r="DK34" s="612"/>
      <c r="DL34" s="619">
        <v>2715940</v>
      </c>
      <c r="DM34" s="611"/>
      <c r="DN34" s="611"/>
      <c r="DO34" s="611"/>
      <c r="DP34" s="611"/>
      <c r="DQ34" s="611"/>
      <c r="DR34" s="611"/>
      <c r="DS34" s="611"/>
      <c r="DT34" s="611"/>
      <c r="DU34" s="611"/>
      <c r="DV34" s="612"/>
      <c r="DW34" s="615">
        <v>14.6</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2662371</v>
      </c>
      <c r="S35" s="611"/>
      <c r="T35" s="611"/>
      <c r="U35" s="611"/>
      <c r="V35" s="611"/>
      <c r="W35" s="611"/>
      <c r="X35" s="611"/>
      <c r="Y35" s="612"/>
      <c r="Z35" s="613">
        <v>7.4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291691</v>
      </c>
      <c r="CS35" s="642"/>
      <c r="CT35" s="642"/>
      <c r="CU35" s="642"/>
      <c r="CV35" s="642"/>
      <c r="CW35" s="642"/>
      <c r="CX35" s="642"/>
      <c r="CY35" s="643"/>
      <c r="CZ35" s="615">
        <v>0.8</v>
      </c>
      <c r="DA35" s="640"/>
      <c r="DB35" s="640"/>
      <c r="DC35" s="644"/>
      <c r="DD35" s="619">
        <v>225419</v>
      </c>
      <c r="DE35" s="642"/>
      <c r="DF35" s="642"/>
      <c r="DG35" s="642"/>
      <c r="DH35" s="642"/>
      <c r="DI35" s="642"/>
      <c r="DJ35" s="642"/>
      <c r="DK35" s="643"/>
      <c r="DL35" s="619">
        <v>225419</v>
      </c>
      <c r="DM35" s="642"/>
      <c r="DN35" s="642"/>
      <c r="DO35" s="642"/>
      <c r="DP35" s="642"/>
      <c r="DQ35" s="642"/>
      <c r="DR35" s="642"/>
      <c r="DS35" s="642"/>
      <c r="DT35" s="642"/>
      <c r="DU35" s="642"/>
      <c r="DV35" s="643"/>
      <c r="DW35" s="615">
        <v>1.2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609059</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4793839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21806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4623101</v>
      </c>
      <c r="CS36" s="611"/>
      <c r="CT36" s="611"/>
      <c r="CU36" s="611"/>
      <c r="CV36" s="611"/>
      <c r="CW36" s="611"/>
      <c r="CX36" s="611"/>
      <c r="CY36" s="612"/>
      <c r="CZ36" s="615">
        <v>13.4</v>
      </c>
      <c r="DA36" s="640"/>
      <c r="DB36" s="640"/>
      <c r="DC36" s="644"/>
      <c r="DD36" s="619">
        <v>3723862</v>
      </c>
      <c r="DE36" s="611"/>
      <c r="DF36" s="611"/>
      <c r="DG36" s="611"/>
      <c r="DH36" s="611"/>
      <c r="DI36" s="611"/>
      <c r="DJ36" s="611"/>
      <c r="DK36" s="612"/>
      <c r="DL36" s="619">
        <v>3022810</v>
      </c>
      <c r="DM36" s="611"/>
      <c r="DN36" s="611"/>
      <c r="DO36" s="611"/>
      <c r="DP36" s="611"/>
      <c r="DQ36" s="611"/>
      <c r="DR36" s="611"/>
      <c r="DS36" s="611"/>
      <c r="DT36" s="611"/>
      <c r="DU36" s="611"/>
      <c r="DV36" s="612"/>
      <c r="DW36" s="615">
        <v>16.2</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594462</v>
      </c>
      <c r="S37" s="611"/>
      <c r="T37" s="611"/>
      <c r="U37" s="611"/>
      <c r="V37" s="611"/>
      <c r="W37" s="611"/>
      <c r="X37" s="611"/>
      <c r="Y37" s="612"/>
      <c r="Z37" s="613">
        <v>1.7</v>
      </c>
      <c r="AA37" s="613"/>
      <c r="AB37" s="613"/>
      <c r="AC37" s="613"/>
      <c r="AD37" s="614">
        <v>4202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1611237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-28937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5790</v>
      </c>
      <c r="CS37" s="642"/>
      <c r="CT37" s="642"/>
      <c r="CU37" s="642"/>
      <c r="CV37" s="642"/>
      <c r="CW37" s="642"/>
      <c r="CX37" s="642"/>
      <c r="CY37" s="643"/>
      <c r="CZ37" s="615">
        <v>0</v>
      </c>
      <c r="DA37" s="640"/>
      <c r="DB37" s="640"/>
      <c r="DC37" s="644"/>
      <c r="DD37" s="619">
        <v>5790</v>
      </c>
      <c r="DE37" s="642"/>
      <c r="DF37" s="642"/>
      <c r="DG37" s="642"/>
      <c r="DH37" s="642"/>
      <c r="DI37" s="642"/>
      <c r="DJ37" s="642"/>
      <c r="DK37" s="643"/>
      <c r="DL37" s="619">
        <v>5790</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3932800</v>
      </c>
      <c r="S38" s="611"/>
      <c r="T38" s="611"/>
      <c r="U38" s="611"/>
      <c r="V38" s="611"/>
      <c r="W38" s="611"/>
      <c r="X38" s="611"/>
      <c r="Y38" s="612"/>
      <c r="Z38" s="613">
        <v>11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812559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6300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2248235</v>
      </c>
      <c r="CS38" s="611"/>
      <c r="CT38" s="611"/>
      <c r="CU38" s="611"/>
      <c r="CV38" s="611"/>
      <c r="CW38" s="611"/>
      <c r="CX38" s="611"/>
      <c r="CY38" s="612"/>
      <c r="CZ38" s="615">
        <v>6.5</v>
      </c>
      <c r="DA38" s="640"/>
      <c r="DB38" s="640"/>
      <c r="DC38" s="644"/>
      <c r="DD38" s="619">
        <v>1855439</v>
      </c>
      <c r="DE38" s="611"/>
      <c r="DF38" s="611"/>
      <c r="DG38" s="611"/>
      <c r="DH38" s="611"/>
      <c r="DI38" s="611"/>
      <c r="DJ38" s="611"/>
      <c r="DK38" s="612"/>
      <c r="DL38" s="619">
        <v>1801234</v>
      </c>
      <c r="DM38" s="611"/>
      <c r="DN38" s="611"/>
      <c r="DO38" s="611"/>
      <c r="DP38" s="611"/>
      <c r="DQ38" s="611"/>
      <c r="DR38" s="611"/>
      <c r="DS38" s="611"/>
      <c r="DT38" s="611"/>
      <c r="DU38" s="611"/>
      <c r="DV38" s="612"/>
      <c r="DW38" s="615">
        <v>9.6999999999999993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121808</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9477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1840411</v>
      </c>
      <c r="CS39" s="642"/>
      <c r="CT39" s="642"/>
      <c r="CU39" s="642"/>
      <c r="CV39" s="642"/>
      <c r="CW39" s="642"/>
      <c r="CX39" s="642"/>
      <c r="CY39" s="643"/>
      <c r="CZ39" s="615">
        <v>5.3</v>
      </c>
      <c r="DA39" s="640"/>
      <c r="DB39" s="640"/>
      <c r="DC39" s="644"/>
      <c r="DD39" s="619">
        <v>1176201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8000</v>
      </c>
      <c r="CS40" s="611"/>
      <c r="CT40" s="611"/>
      <c r="CU40" s="611"/>
      <c r="CV40" s="611"/>
      <c r="CW40" s="611"/>
      <c r="CX40" s="611"/>
      <c r="CY40" s="612"/>
      <c r="CZ40" s="615">
        <v>0</v>
      </c>
      <c r="DA40" s="640"/>
      <c r="DB40" s="640"/>
      <c r="DC40" s="644"/>
      <c r="DD40" s="619">
        <v>3000</v>
      </c>
      <c r="DE40" s="611"/>
      <c r="DF40" s="611"/>
      <c r="DG40" s="611"/>
      <c r="DH40" s="611"/>
      <c r="DI40" s="611"/>
      <c r="DJ40" s="611"/>
      <c r="DK40" s="612"/>
      <c r="DL40" s="619">
        <v>3000</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35804147</v>
      </c>
      <c r="S41" s="683"/>
      <c r="T41" s="683"/>
      <c r="U41" s="683"/>
      <c r="V41" s="683"/>
      <c r="W41" s="683"/>
      <c r="X41" s="683"/>
      <c r="Y41" s="687"/>
      <c r="Z41" s="688">
        <v>100</v>
      </c>
      <c r="AA41" s="688"/>
      <c r="AB41" s="688"/>
      <c r="AC41" s="688"/>
      <c r="AD41" s="689">
        <v>18604875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403906</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1844329</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404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5737622</v>
      </c>
      <c r="CS42" s="642"/>
      <c r="CT42" s="642"/>
      <c r="CU42" s="642"/>
      <c r="CV42" s="642"/>
      <c r="CW42" s="642"/>
      <c r="CX42" s="642"/>
      <c r="CY42" s="643"/>
      <c r="CZ42" s="615">
        <v>16.600000000000001</v>
      </c>
      <c r="DA42" s="640"/>
      <c r="DB42" s="640"/>
      <c r="DC42" s="644"/>
      <c r="DD42" s="619">
        <v>553517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81378</v>
      </c>
      <c r="CS43" s="642"/>
      <c r="CT43" s="642"/>
      <c r="CU43" s="642"/>
      <c r="CV43" s="642"/>
      <c r="CW43" s="642"/>
      <c r="CX43" s="642"/>
      <c r="CY43" s="643"/>
      <c r="CZ43" s="615">
        <v>0.2</v>
      </c>
      <c r="DA43" s="640"/>
      <c r="DB43" s="640"/>
      <c r="DC43" s="644"/>
      <c r="DD43" s="619">
        <v>81378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5737622</v>
      </c>
      <c r="CS44" s="611"/>
      <c r="CT44" s="611"/>
      <c r="CU44" s="611"/>
      <c r="CV44" s="611"/>
      <c r="CW44" s="611"/>
      <c r="CX44" s="611"/>
      <c r="CY44" s="612"/>
      <c r="CZ44" s="615">
        <v>16.600000000000001</v>
      </c>
      <c r="DA44" s="616"/>
      <c r="DB44" s="616"/>
      <c r="DC44" s="622"/>
      <c r="DD44" s="619">
        <v>553517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1759639</v>
      </c>
      <c r="CS45" s="642"/>
      <c r="CT45" s="642"/>
      <c r="CU45" s="642"/>
      <c r="CV45" s="642"/>
      <c r="CW45" s="642"/>
      <c r="CX45" s="642"/>
      <c r="CY45" s="643"/>
      <c r="CZ45" s="615">
        <v>5.0999999999999996</v>
      </c>
      <c r="DA45" s="640"/>
      <c r="DB45" s="640"/>
      <c r="DC45" s="644"/>
      <c r="DD45" s="619">
        <v>129513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3910554</v>
      </c>
      <c r="CS46" s="611"/>
      <c r="CT46" s="611"/>
      <c r="CU46" s="611"/>
      <c r="CV46" s="611"/>
      <c r="CW46" s="611"/>
      <c r="CX46" s="611"/>
      <c r="CY46" s="612"/>
      <c r="CZ46" s="615">
        <v>11.3</v>
      </c>
      <c r="DA46" s="616"/>
      <c r="DB46" s="616"/>
      <c r="DC46" s="622"/>
      <c r="DD46" s="619">
        <v>420975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34568233</v>
      </c>
      <c r="CS49" s="669"/>
      <c r="CT49" s="669"/>
      <c r="CU49" s="669"/>
      <c r="CV49" s="669"/>
      <c r="CW49" s="669"/>
      <c r="CX49" s="669"/>
      <c r="CY49" s="698"/>
      <c r="CZ49" s="690">
        <v>100</v>
      </c>
      <c r="DA49" s="699"/>
      <c r="DB49" s="699"/>
      <c r="DC49" s="700"/>
      <c r="DD49" s="701">
        <v>22174595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xbhcCOO9tpNzzzzXIwQZZ6uecm9/TGcO+clkfGCyziFoslYVqibzR2O5BOKw2RuxTgnMyiXsux0vU6NOJt+Jg==" saltValue="L7EPvpP5zHtrCnTGlVJM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9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35833</v>
      </c>
      <c r="R7" s="740"/>
      <c r="S7" s="740"/>
      <c r="T7" s="740"/>
      <c r="U7" s="740"/>
      <c r="V7" s="740">
        <v>34597</v>
      </c>
      <c r="W7" s="740"/>
      <c r="X7" s="740"/>
      <c r="Y7" s="740"/>
      <c r="Z7" s="740"/>
      <c r="AA7" s="740">
        <v>1236</v>
      </c>
      <c r="AB7" s="740"/>
      <c r="AC7" s="740"/>
      <c r="AD7" s="740"/>
      <c r="AE7" s="741"/>
      <c r="AF7" s="742">
        <v>1192</v>
      </c>
      <c r="AG7" s="743"/>
      <c r="AH7" s="743"/>
      <c r="AI7" s="743"/>
      <c r="AJ7" s="744"/>
      <c r="AK7" s="745">
        <v>2662</v>
      </c>
      <c r="AL7" s="746"/>
      <c r="AM7" s="746"/>
      <c r="AN7" s="746"/>
      <c r="AO7" s="746"/>
      <c r="AP7" s="746">
        <v>23960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558</v>
      </c>
      <c r="BT7" s="734"/>
      <c r="BU7" s="734"/>
      <c r="BV7" s="734"/>
      <c r="BW7" s="734"/>
      <c r="BX7" s="734"/>
      <c r="BY7" s="734"/>
      <c r="BZ7" s="734"/>
      <c r="CA7" s="734"/>
      <c r="CB7" s="734"/>
      <c r="CC7" s="734"/>
      <c r="CD7" s="734"/>
      <c r="CE7" s="734"/>
      <c r="CF7" s="734"/>
      <c r="CG7" s="749"/>
      <c r="CH7" s="730">
        <v>2</v>
      </c>
      <c r="CI7" s="731"/>
      <c r="CJ7" s="731"/>
      <c r="CK7" s="731"/>
      <c r="CL7" s="732"/>
      <c r="CM7" s="730">
        <v>82</v>
      </c>
      <c r="CN7" s="731"/>
      <c r="CO7" s="731"/>
      <c r="CP7" s="731"/>
      <c r="CQ7" s="732"/>
      <c r="CR7" s="730">
        <v>50</v>
      </c>
      <c r="CS7" s="731"/>
      <c r="CT7" s="731"/>
      <c r="CU7" s="731"/>
      <c r="CV7" s="732"/>
      <c r="CW7" s="730">
        <v>0</v>
      </c>
      <c r="CX7" s="731"/>
      <c r="CY7" s="731"/>
      <c r="CZ7" s="731"/>
      <c r="DA7" s="732"/>
      <c r="DB7" s="730" t="s">
        <v>549</v>
      </c>
      <c r="DC7" s="731"/>
      <c r="DD7" s="731"/>
      <c r="DE7" s="731"/>
      <c r="DF7" s="732"/>
      <c r="DG7" s="730" t="s">
        <v>561</v>
      </c>
      <c r="DH7" s="731"/>
      <c r="DI7" s="731"/>
      <c r="DJ7" s="731"/>
      <c r="DK7" s="732"/>
      <c r="DL7" s="730" t="s">
        <v>549</v>
      </c>
      <c r="DM7" s="731"/>
      <c r="DN7" s="731"/>
      <c r="DO7" s="731"/>
      <c r="DP7" s="732"/>
      <c r="DQ7" s="730" t="s">
        <v>549</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559</v>
      </c>
      <c r="BT8" s="761"/>
      <c r="BU8" s="761"/>
      <c r="BV8" s="761"/>
      <c r="BW8" s="761"/>
      <c r="BX8" s="761"/>
      <c r="BY8" s="761"/>
      <c r="BZ8" s="761"/>
      <c r="CA8" s="761"/>
      <c r="CB8" s="761"/>
      <c r="CC8" s="761"/>
      <c r="CD8" s="761"/>
      <c r="CE8" s="761"/>
      <c r="CF8" s="761"/>
      <c r="CG8" s="762"/>
      <c r="CH8" s="763">
        <v>10</v>
      </c>
      <c r="CI8" s="764"/>
      <c r="CJ8" s="764"/>
      <c r="CK8" s="764"/>
      <c r="CL8" s="765"/>
      <c r="CM8" s="763">
        <v>121</v>
      </c>
      <c r="CN8" s="764"/>
      <c r="CO8" s="764"/>
      <c r="CP8" s="764"/>
      <c r="CQ8" s="765"/>
      <c r="CR8" s="763">
        <v>40</v>
      </c>
      <c r="CS8" s="764"/>
      <c r="CT8" s="764"/>
      <c r="CU8" s="764"/>
      <c r="CV8" s="765"/>
      <c r="CW8" s="763">
        <v>0</v>
      </c>
      <c r="CX8" s="764"/>
      <c r="CY8" s="764"/>
      <c r="CZ8" s="764"/>
      <c r="DA8" s="765"/>
      <c r="DB8" s="763" t="s">
        <v>562</v>
      </c>
      <c r="DC8" s="764"/>
      <c r="DD8" s="764"/>
      <c r="DE8" s="764"/>
      <c r="DF8" s="765"/>
      <c r="DG8" s="763" t="s">
        <v>563</v>
      </c>
      <c r="DH8" s="764"/>
      <c r="DI8" s="764"/>
      <c r="DJ8" s="764"/>
      <c r="DK8" s="765"/>
      <c r="DL8" s="763" t="s">
        <v>549</v>
      </c>
      <c r="DM8" s="764"/>
      <c r="DN8" s="764"/>
      <c r="DO8" s="764"/>
      <c r="DP8" s="765"/>
      <c r="DQ8" s="763" t="s">
        <v>548</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560</v>
      </c>
      <c r="BT9" s="761"/>
      <c r="BU9" s="761"/>
      <c r="BV9" s="761"/>
      <c r="BW9" s="761"/>
      <c r="BX9" s="761"/>
      <c r="BY9" s="761"/>
      <c r="BZ9" s="761"/>
      <c r="CA9" s="761"/>
      <c r="CB9" s="761"/>
      <c r="CC9" s="761"/>
      <c r="CD9" s="761"/>
      <c r="CE9" s="761"/>
      <c r="CF9" s="761"/>
      <c r="CG9" s="762"/>
      <c r="CH9" s="763">
        <v>4</v>
      </c>
      <c r="CI9" s="764"/>
      <c r="CJ9" s="764"/>
      <c r="CK9" s="764"/>
      <c r="CL9" s="765"/>
      <c r="CM9" s="763">
        <v>68</v>
      </c>
      <c r="CN9" s="764"/>
      <c r="CO9" s="764"/>
      <c r="CP9" s="764"/>
      <c r="CQ9" s="765"/>
      <c r="CR9" s="763">
        <v>28</v>
      </c>
      <c r="CS9" s="764"/>
      <c r="CT9" s="764"/>
      <c r="CU9" s="764"/>
      <c r="CV9" s="765"/>
      <c r="CW9" s="763">
        <v>46</v>
      </c>
      <c r="CX9" s="764"/>
      <c r="CY9" s="764"/>
      <c r="CZ9" s="764"/>
      <c r="DA9" s="765"/>
      <c r="DB9" s="763" t="s">
        <v>564</v>
      </c>
      <c r="DC9" s="764"/>
      <c r="DD9" s="764"/>
      <c r="DE9" s="764"/>
      <c r="DF9" s="765"/>
      <c r="DG9" s="763" t="s">
        <v>564</v>
      </c>
      <c r="DH9" s="764"/>
      <c r="DI9" s="764"/>
      <c r="DJ9" s="764"/>
      <c r="DK9" s="765"/>
      <c r="DL9" s="763" t="s">
        <v>565</v>
      </c>
      <c r="DM9" s="764"/>
      <c r="DN9" s="764"/>
      <c r="DO9" s="764"/>
      <c r="DP9" s="765"/>
      <c r="DQ9" s="763" t="s">
        <v>549</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35833</v>
      </c>
      <c r="R23" s="780"/>
      <c r="S23" s="780"/>
      <c r="T23" s="780"/>
      <c r="U23" s="780"/>
      <c r="V23" s="780">
        <v>34597</v>
      </c>
      <c r="W23" s="780"/>
      <c r="X23" s="780"/>
      <c r="Y23" s="780"/>
      <c r="Z23" s="780"/>
      <c r="AA23" s="780">
        <v>1236</v>
      </c>
      <c r="AB23" s="780"/>
      <c r="AC23" s="780"/>
      <c r="AD23" s="780"/>
      <c r="AE23" s="781"/>
      <c r="AF23" s="782">
        <v>1192</v>
      </c>
      <c r="AG23" s="780"/>
      <c r="AH23" s="780"/>
      <c r="AI23" s="780"/>
      <c r="AJ23" s="783"/>
      <c r="AK23" s="784"/>
      <c r="AL23" s="785"/>
      <c r="AM23" s="785"/>
      <c r="AN23" s="785"/>
      <c r="AO23" s="785"/>
      <c r="AP23" s="780">
        <v>23960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5533</v>
      </c>
      <c r="R28" s="810"/>
      <c r="S28" s="810"/>
      <c r="T28" s="810"/>
      <c r="U28" s="810"/>
      <c r="V28" s="810">
        <v>5511</v>
      </c>
      <c r="W28" s="810"/>
      <c r="X28" s="810"/>
      <c r="Y28" s="810"/>
      <c r="Z28" s="810"/>
      <c r="AA28" s="810">
        <v>22</v>
      </c>
      <c r="AB28" s="810"/>
      <c r="AC28" s="810"/>
      <c r="AD28" s="810"/>
      <c r="AE28" s="811"/>
      <c r="AF28" s="812">
        <v>22</v>
      </c>
      <c r="AG28" s="810"/>
      <c r="AH28" s="810"/>
      <c r="AI28" s="810"/>
      <c r="AJ28" s="813"/>
      <c r="AK28" s="814">
        <v>404</v>
      </c>
      <c r="AL28" s="815"/>
      <c r="AM28" s="815"/>
      <c r="AN28" s="815"/>
      <c r="AO28" s="815"/>
      <c r="AP28" s="815" t="s">
        <v>548</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6082</v>
      </c>
      <c r="R29" s="771"/>
      <c r="S29" s="771"/>
      <c r="T29" s="771"/>
      <c r="U29" s="771"/>
      <c r="V29" s="771">
        <v>6022</v>
      </c>
      <c r="W29" s="771"/>
      <c r="X29" s="771"/>
      <c r="Y29" s="771"/>
      <c r="Z29" s="771"/>
      <c r="AA29" s="771">
        <v>60</v>
      </c>
      <c r="AB29" s="771"/>
      <c r="AC29" s="771"/>
      <c r="AD29" s="771"/>
      <c r="AE29" s="772"/>
      <c r="AF29" s="773">
        <v>60</v>
      </c>
      <c r="AG29" s="774"/>
      <c r="AH29" s="774"/>
      <c r="AI29" s="774"/>
      <c r="AJ29" s="775"/>
      <c r="AK29" s="821">
        <v>913</v>
      </c>
      <c r="AL29" s="817"/>
      <c r="AM29" s="817"/>
      <c r="AN29" s="817"/>
      <c r="AO29" s="817"/>
      <c r="AP29" s="817" t="s">
        <v>549</v>
      </c>
      <c r="AQ29" s="817"/>
      <c r="AR29" s="817"/>
      <c r="AS29" s="817"/>
      <c r="AT29" s="817"/>
      <c r="AU29" s="817" t="s">
        <v>549</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814</v>
      </c>
      <c r="R30" s="771"/>
      <c r="S30" s="771"/>
      <c r="T30" s="771"/>
      <c r="U30" s="771"/>
      <c r="V30" s="771">
        <v>797</v>
      </c>
      <c r="W30" s="771"/>
      <c r="X30" s="771"/>
      <c r="Y30" s="771"/>
      <c r="Z30" s="771"/>
      <c r="AA30" s="771">
        <v>17</v>
      </c>
      <c r="AB30" s="771"/>
      <c r="AC30" s="771"/>
      <c r="AD30" s="771"/>
      <c r="AE30" s="772"/>
      <c r="AF30" s="773">
        <v>17</v>
      </c>
      <c r="AG30" s="774"/>
      <c r="AH30" s="774"/>
      <c r="AI30" s="774"/>
      <c r="AJ30" s="775"/>
      <c r="AK30" s="821">
        <v>195</v>
      </c>
      <c r="AL30" s="817"/>
      <c r="AM30" s="817"/>
      <c r="AN30" s="817"/>
      <c r="AO30" s="817"/>
      <c r="AP30" s="817" t="s">
        <v>549</v>
      </c>
      <c r="AQ30" s="817"/>
      <c r="AR30" s="817"/>
      <c r="AS30" s="817"/>
      <c r="AT30" s="817"/>
      <c r="AU30" s="817" t="s">
        <v>550</v>
      </c>
      <c r="AV30" s="817"/>
      <c r="AW30" s="817"/>
      <c r="AX30" s="817"/>
      <c r="AY30" s="817"/>
      <c r="AZ30" s="818" t="s">
        <v>549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1106</v>
      </c>
      <c r="R31" s="771"/>
      <c r="S31" s="771"/>
      <c r="T31" s="771"/>
      <c r="U31" s="771"/>
      <c r="V31" s="771">
        <v>994</v>
      </c>
      <c r="W31" s="771"/>
      <c r="X31" s="771"/>
      <c r="Y31" s="771"/>
      <c r="Z31" s="771"/>
      <c r="AA31" s="771">
        <v>112</v>
      </c>
      <c r="AB31" s="771"/>
      <c r="AC31" s="771"/>
      <c r="AD31" s="771"/>
      <c r="AE31" s="772"/>
      <c r="AF31" s="773">
        <v>1037</v>
      </c>
      <c r="AG31" s="774"/>
      <c r="AH31" s="774"/>
      <c r="AI31" s="774"/>
      <c r="AJ31" s="775"/>
      <c r="AK31" s="821">
        <v>122</v>
      </c>
      <c r="AL31" s="817"/>
      <c r="AM31" s="817"/>
      <c r="AN31" s="817"/>
      <c r="AO31" s="817"/>
      <c r="AP31" s="817">
        <v>3085</v>
      </c>
      <c r="AQ31" s="817"/>
      <c r="AR31" s="817"/>
      <c r="AS31" s="817"/>
      <c r="AT31" s="817"/>
      <c r="AU31" s="817">
        <v>284</v>
      </c>
      <c r="AV31" s="817"/>
      <c r="AW31" s="817"/>
      <c r="AX31" s="817"/>
      <c r="AY31" s="817"/>
      <c r="AZ31" s="818" t="s">
        <v>552</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2383</v>
      </c>
      <c r="R32" s="771"/>
      <c r="S32" s="771"/>
      <c r="T32" s="771"/>
      <c r="U32" s="771"/>
      <c r="V32" s="771">
        <v>2375</v>
      </c>
      <c r="W32" s="771"/>
      <c r="X32" s="771"/>
      <c r="Y32" s="771"/>
      <c r="Z32" s="771"/>
      <c r="AA32" s="771">
        <v>8</v>
      </c>
      <c r="AB32" s="771"/>
      <c r="AC32" s="771"/>
      <c r="AD32" s="771"/>
      <c r="AE32" s="772"/>
      <c r="AF32" s="773">
        <v>239</v>
      </c>
      <c r="AG32" s="774"/>
      <c r="AH32" s="774"/>
      <c r="AI32" s="774"/>
      <c r="AJ32" s="775"/>
      <c r="AK32" s="821">
        <v>1607</v>
      </c>
      <c r="AL32" s="817"/>
      <c r="AM32" s="817"/>
      <c r="AN32" s="817"/>
      <c r="AO32" s="817"/>
      <c r="AP32" s="817">
        <v>10447</v>
      </c>
      <c r="AQ32" s="817"/>
      <c r="AR32" s="817"/>
      <c r="AS32" s="817"/>
      <c r="AT32" s="817"/>
      <c r="AU32" s="817">
        <v>5265</v>
      </c>
      <c r="AV32" s="817"/>
      <c r="AW32" s="817"/>
      <c r="AX32" s="817"/>
      <c r="AY32" s="817"/>
      <c r="AZ32" s="818" t="s">
        <v>549</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v>6023</v>
      </c>
      <c r="R33" s="771"/>
      <c r="S33" s="771"/>
      <c r="T33" s="771"/>
      <c r="U33" s="771"/>
      <c r="V33" s="771">
        <v>6628</v>
      </c>
      <c r="W33" s="771"/>
      <c r="X33" s="771"/>
      <c r="Y33" s="771"/>
      <c r="Z33" s="771"/>
      <c r="AA33" s="771">
        <v>-605</v>
      </c>
      <c r="AB33" s="771"/>
      <c r="AC33" s="771"/>
      <c r="AD33" s="771"/>
      <c r="AE33" s="772"/>
      <c r="AF33" s="773">
        <v>2636</v>
      </c>
      <c r="AG33" s="774"/>
      <c r="AH33" s="774"/>
      <c r="AI33" s="774"/>
      <c r="AJ33" s="775"/>
      <c r="AK33" s="821">
        <v>813</v>
      </c>
      <c r="AL33" s="817"/>
      <c r="AM33" s="817"/>
      <c r="AN33" s="817"/>
      <c r="AO33" s="817"/>
      <c r="AP33" s="817">
        <v>1975</v>
      </c>
      <c r="AQ33" s="817"/>
      <c r="AR33" s="817"/>
      <c r="AS33" s="817"/>
      <c r="AT33" s="817"/>
      <c r="AU33" s="817">
        <v>987</v>
      </c>
      <c r="AV33" s="817"/>
      <c r="AW33" s="817"/>
      <c r="AX33" s="817"/>
      <c r="AY33" s="817"/>
      <c r="AZ33" s="818" t="s">
        <v>549</v>
      </c>
      <c r="BA33" s="818"/>
      <c r="BB33" s="818"/>
      <c r="BC33" s="818"/>
      <c r="BD33" s="818"/>
      <c r="BE33" s="819" t="s">
        <v>392</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4010</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553</v>
      </c>
      <c r="C68" s="857"/>
      <c r="D68" s="857"/>
      <c r="E68" s="857"/>
      <c r="F68" s="857"/>
      <c r="G68" s="857"/>
      <c r="H68" s="857"/>
      <c r="I68" s="857"/>
      <c r="J68" s="857"/>
      <c r="K68" s="857"/>
      <c r="L68" s="857"/>
      <c r="M68" s="857"/>
      <c r="N68" s="857"/>
      <c r="O68" s="857"/>
      <c r="P68" s="858"/>
      <c r="Q68" s="859">
        <v>3712</v>
      </c>
      <c r="R68" s="853"/>
      <c r="S68" s="853"/>
      <c r="T68" s="853"/>
      <c r="U68" s="853"/>
      <c r="V68" s="853">
        <v>3275</v>
      </c>
      <c r="W68" s="853"/>
      <c r="X68" s="853"/>
      <c r="Y68" s="853"/>
      <c r="Z68" s="853"/>
      <c r="AA68" s="853">
        <v>437</v>
      </c>
      <c r="AB68" s="853"/>
      <c r="AC68" s="853"/>
      <c r="AD68" s="853"/>
      <c r="AE68" s="853"/>
      <c r="AF68" s="853">
        <v>437</v>
      </c>
      <c r="AG68" s="853"/>
      <c r="AH68" s="853"/>
      <c r="AI68" s="853"/>
      <c r="AJ68" s="853"/>
      <c r="AK68" s="853">
        <v>64</v>
      </c>
      <c r="AL68" s="853"/>
      <c r="AM68" s="853"/>
      <c r="AN68" s="853"/>
      <c r="AO68" s="853"/>
      <c r="AP68" s="853" t="s">
        <v>571</v>
      </c>
      <c r="AQ68" s="853"/>
      <c r="AR68" s="853"/>
      <c r="AS68" s="853"/>
      <c r="AT68" s="853"/>
      <c r="AU68" s="853" t="s">
        <v>572</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554</v>
      </c>
      <c r="C69" s="861"/>
      <c r="D69" s="861"/>
      <c r="E69" s="861"/>
      <c r="F69" s="861"/>
      <c r="G69" s="861"/>
      <c r="H69" s="861"/>
      <c r="I69" s="861"/>
      <c r="J69" s="861"/>
      <c r="K69" s="861"/>
      <c r="L69" s="861"/>
      <c r="M69" s="861"/>
      <c r="N69" s="861"/>
      <c r="O69" s="861"/>
      <c r="P69" s="862"/>
      <c r="Q69" s="863">
        <v>31</v>
      </c>
      <c r="R69" s="817"/>
      <c r="S69" s="817"/>
      <c r="T69" s="817"/>
      <c r="U69" s="817"/>
      <c r="V69" s="817">
        <v>31</v>
      </c>
      <c r="W69" s="817"/>
      <c r="X69" s="817"/>
      <c r="Y69" s="817"/>
      <c r="Z69" s="817"/>
      <c r="AA69" s="817">
        <v>0</v>
      </c>
      <c r="AB69" s="817"/>
      <c r="AC69" s="817"/>
      <c r="AD69" s="817"/>
      <c r="AE69" s="817"/>
      <c r="AF69" s="817">
        <v>0</v>
      </c>
      <c r="AG69" s="817"/>
      <c r="AH69" s="817"/>
      <c r="AI69" s="817"/>
      <c r="AJ69" s="817"/>
      <c r="AK69" s="817">
        <v>1</v>
      </c>
      <c r="AL69" s="817"/>
      <c r="AM69" s="817"/>
      <c r="AN69" s="817"/>
      <c r="AO69" s="817"/>
      <c r="AP69" s="817" t="s">
        <v>573</v>
      </c>
      <c r="AQ69" s="817"/>
      <c r="AR69" s="817"/>
      <c r="AS69" s="817"/>
      <c r="AT69" s="817"/>
      <c r="AU69" s="817" t="s">
        <v>574</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555</v>
      </c>
      <c r="C70" s="861"/>
      <c r="D70" s="861"/>
      <c r="E70" s="861"/>
      <c r="F70" s="861"/>
      <c r="G70" s="861"/>
      <c r="H70" s="861"/>
      <c r="I70" s="861"/>
      <c r="J70" s="861"/>
      <c r="K70" s="861"/>
      <c r="L70" s="861"/>
      <c r="M70" s="861"/>
      <c r="N70" s="861"/>
      <c r="O70" s="861"/>
      <c r="P70" s="862"/>
      <c r="Q70" s="863">
        <v>80</v>
      </c>
      <c r="R70" s="817"/>
      <c r="S70" s="817"/>
      <c r="T70" s="817"/>
      <c r="U70" s="817"/>
      <c r="V70" s="817">
        <v>77</v>
      </c>
      <c r="W70" s="817"/>
      <c r="X70" s="817"/>
      <c r="Y70" s="817"/>
      <c r="Z70" s="817"/>
      <c r="AA70" s="817">
        <v>2</v>
      </c>
      <c r="AB70" s="817"/>
      <c r="AC70" s="817"/>
      <c r="AD70" s="817"/>
      <c r="AE70" s="817"/>
      <c r="AF70" s="817">
        <v>2</v>
      </c>
      <c r="AG70" s="817"/>
      <c r="AH70" s="817"/>
      <c r="AI70" s="817"/>
      <c r="AJ70" s="817"/>
      <c r="AK70" s="817" t="s">
        <v>575</v>
      </c>
      <c r="AL70" s="817"/>
      <c r="AM70" s="817"/>
      <c r="AN70" s="817"/>
      <c r="AO70" s="817"/>
      <c r="AP70" s="817" t="s">
        <v>572</v>
      </c>
      <c r="AQ70" s="817"/>
      <c r="AR70" s="817"/>
      <c r="AS70" s="817"/>
      <c r="AT70" s="817"/>
      <c r="AU70" s="817" t="s">
        <v>572</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556</v>
      </c>
      <c r="C71" s="861"/>
      <c r="D71" s="861"/>
      <c r="E71" s="861"/>
      <c r="F71" s="861"/>
      <c r="G71" s="861"/>
      <c r="H71" s="861"/>
      <c r="I71" s="861"/>
      <c r="J71" s="861"/>
      <c r="K71" s="861"/>
      <c r="L71" s="861"/>
      <c r="M71" s="861"/>
      <c r="N71" s="861"/>
      <c r="O71" s="861"/>
      <c r="P71" s="862"/>
      <c r="Q71" s="863">
        <v>171</v>
      </c>
      <c r="R71" s="817"/>
      <c r="S71" s="817"/>
      <c r="T71" s="817"/>
      <c r="U71" s="817"/>
      <c r="V71" s="817">
        <v>154</v>
      </c>
      <c r="W71" s="817"/>
      <c r="X71" s="817"/>
      <c r="Y71" s="817"/>
      <c r="Z71" s="817"/>
      <c r="AA71" s="817">
        <v>16</v>
      </c>
      <c r="AB71" s="817"/>
      <c r="AC71" s="817"/>
      <c r="AD71" s="817"/>
      <c r="AE71" s="817"/>
      <c r="AF71" s="817">
        <v>16</v>
      </c>
      <c r="AG71" s="817"/>
      <c r="AH71" s="817"/>
      <c r="AI71" s="817"/>
      <c r="AJ71" s="817"/>
      <c r="AK71" s="817" t="s">
        <v>572</v>
      </c>
      <c r="AL71" s="817"/>
      <c r="AM71" s="817"/>
      <c r="AN71" s="817"/>
      <c r="AO71" s="817"/>
      <c r="AP71" s="817" t="s">
        <v>572</v>
      </c>
      <c r="AQ71" s="817"/>
      <c r="AR71" s="817"/>
      <c r="AS71" s="817"/>
      <c r="AT71" s="817"/>
      <c r="AU71" s="817" t="s">
        <v>572</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557</v>
      </c>
      <c r="C72" s="861"/>
      <c r="D72" s="861"/>
      <c r="E72" s="861"/>
      <c r="F72" s="861"/>
      <c r="G72" s="861"/>
      <c r="H72" s="861"/>
      <c r="I72" s="861"/>
      <c r="J72" s="861"/>
      <c r="K72" s="861"/>
      <c r="L72" s="861"/>
      <c r="M72" s="861"/>
      <c r="N72" s="861"/>
      <c r="O72" s="861"/>
      <c r="P72" s="862"/>
      <c r="Q72" s="863">
        <v>196156</v>
      </c>
      <c r="R72" s="817"/>
      <c r="S72" s="817"/>
      <c r="T72" s="817"/>
      <c r="U72" s="817"/>
      <c r="V72" s="817">
        <v>192212</v>
      </c>
      <c r="W72" s="817"/>
      <c r="X72" s="817"/>
      <c r="Y72" s="817"/>
      <c r="Z72" s="817"/>
      <c r="AA72" s="817">
        <v>3944</v>
      </c>
      <c r="AB72" s="817"/>
      <c r="AC72" s="817"/>
      <c r="AD72" s="817"/>
      <c r="AE72" s="817"/>
      <c r="AF72" s="817">
        <v>3944</v>
      </c>
      <c r="AG72" s="817"/>
      <c r="AH72" s="817"/>
      <c r="AI72" s="817"/>
      <c r="AJ72" s="817"/>
      <c r="AK72" s="817">
        <v>1663</v>
      </c>
      <c r="AL72" s="817"/>
      <c r="AM72" s="817"/>
      <c r="AN72" s="817"/>
      <c r="AO72" s="817"/>
      <c r="AP72" s="817" t="s">
        <v>571</v>
      </c>
      <c r="AQ72" s="817"/>
      <c r="AR72" s="817"/>
      <c r="AS72" s="817"/>
      <c r="AT72" s="817"/>
      <c r="AU72" s="817" t="s">
        <v>574</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4399</v>
      </c>
      <c r="AG88" s="831"/>
      <c r="AH88" s="831"/>
      <c r="AI88" s="831"/>
      <c r="AJ88" s="831"/>
      <c r="AK88" s="828"/>
      <c r="AL88" s="828"/>
      <c r="AM88" s="828"/>
      <c r="AN88" s="828"/>
      <c r="AO88" s="828"/>
      <c r="AP88" s="831" t="s">
        <v>573</v>
      </c>
      <c r="AQ88" s="831"/>
      <c r="AR88" s="831"/>
      <c r="AS88" s="831"/>
      <c r="AT88" s="831"/>
      <c r="AU88" s="831" t="s">
        <v>572</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3455440</v>
      </c>
      <c r="AB110" s="887"/>
      <c r="AC110" s="887"/>
      <c r="AD110" s="887"/>
      <c r="AE110" s="888"/>
      <c r="AF110" s="889">
        <v>3431704</v>
      </c>
      <c r="AG110" s="887"/>
      <c r="AH110" s="887"/>
      <c r="AI110" s="887"/>
      <c r="AJ110" s="888"/>
      <c r="AK110" s="889">
        <v>3533428</v>
      </c>
      <c r="AL110" s="887"/>
      <c r="AM110" s="887"/>
      <c r="AN110" s="887"/>
      <c r="AO110" s="888"/>
      <c r="AP110" s="890">
        <v>24.5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23734460</v>
      </c>
      <c r="BR110" s="918"/>
      <c r="BS110" s="918"/>
      <c r="BT110" s="918"/>
      <c r="BU110" s="918"/>
      <c r="BV110" s="918">
        <v>23480882</v>
      </c>
      <c r="BW110" s="918"/>
      <c r="BX110" s="918"/>
      <c r="BY110" s="918"/>
      <c r="BZ110" s="918"/>
      <c r="CA110" s="918">
        <v>23960036</v>
      </c>
      <c r="CB110" s="918"/>
      <c r="CC110" s="918"/>
      <c r="CD110" s="918"/>
      <c r="CE110" s="918"/>
      <c r="CF110" s="931">
        <v>165.8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10463043</v>
      </c>
      <c r="BR112" s="913"/>
      <c r="BS112" s="913"/>
      <c r="BT112" s="913"/>
      <c r="BU112" s="913"/>
      <c r="BV112" s="913">
        <v>8230223</v>
      </c>
      <c r="BW112" s="913"/>
      <c r="BX112" s="913"/>
      <c r="BY112" s="913"/>
      <c r="BZ112" s="913"/>
      <c r="CA112" s="913">
        <v>6536298</v>
      </c>
      <c r="CB112" s="913"/>
      <c r="CC112" s="913"/>
      <c r="CD112" s="913"/>
      <c r="CE112" s="913"/>
      <c r="CF112" s="907">
        <v>45.2</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990165</v>
      </c>
      <c r="AB113" s="925"/>
      <c r="AC113" s="925"/>
      <c r="AD113" s="925"/>
      <c r="AE113" s="926"/>
      <c r="AF113" s="927">
        <v>1055339</v>
      </c>
      <c r="AG113" s="925"/>
      <c r="AH113" s="925"/>
      <c r="AI113" s="925"/>
      <c r="AJ113" s="926"/>
      <c r="AK113" s="927">
        <v>1085038</v>
      </c>
      <c r="AL113" s="925"/>
      <c r="AM113" s="925"/>
      <c r="AN113" s="925"/>
      <c r="AO113" s="926"/>
      <c r="AP113" s="928">
        <v>7.5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5554463</v>
      </c>
      <c r="BR114" s="913"/>
      <c r="BS114" s="913"/>
      <c r="BT114" s="913"/>
      <c r="BU114" s="913"/>
      <c r="BV114" s="913">
        <v>6057799</v>
      </c>
      <c r="BW114" s="913"/>
      <c r="BX114" s="913"/>
      <c r="BY114" s="913"/>
      <c r="BZ114" s="913"/>
      <c r="CA114" s="913">
        <v>5813898</v>
      </c>
      <c r="CB114" s="913"/>
      <c r="CC114" s="913"/>
      <c r="CD114" s="913"/>
      <c r="CE114" s="913"/>
      <c r="CF114" s="907">
        <v>40.200000000000003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4445605</v>
      </c>
      <c r="AB117" s="966"/>
      <c r="AC117" s="966"/>
      <c r="AD117" s="966"/>
      <c r="AE117" s="967"/>
      <c r="AF117" s="968">
        <v>4487043</v>
      </c>
      <c r="AG117" s="966"/>
      <c r="AH117" s="966"/>
      <c r="AI117" s="966"/>
      <c r="AJ117" s="967"/>
      <c r="AK117" s="968">
        <v>4618466</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39751966</v>
      </c>
      <c r="BR119" s="987"/>
      <c r="BS119" s="987"/>
      <c r="BT119" s="987"/>
      <c r="BU119" s="987"/>
      <c r="BV119" s="987">
        <v>37768904</v>
      </c>
      <c r="BW119" s="987"/>
      <c r="BX119" s="987"/>
      <c r="BY119" s="987"/>
      <c r="BZ119" s="987"/>
      <c r="CA119" s="987">
        <v>36310232</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14786684</v>
      </c>
      <c r="BR120" s="918"/>
      <c r="BS120" s="918"/>
      <c r="BT120" s="918"/>
      <c r="BU120" s="918"/>
      <c r="BV120" s="918">
        <v>15979237</v>
      </c>
      <c r="BW120" s="918"/>
      <c r="BX120" s="918"/>
      <c r="BY120" s="918"/>
      <c r="BZ120" s="918"/>
      <c r="CA120" s="918">
        <v>15410658</v>
      </c>
      <c r="CB120" s="918"/>
      <c r="CC120" s="918"/>
      <c r="CD120" s="918"/>
      <c r="CE120" s="918"/>
      <c r="CF120" s="931">
        <v>106.7</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8609207</v>
      </c>
      <c r="DH120" s="918"/>
      <c r="DI120" s="918"/>
      <c r="DJ120" s="918"/>
      <c r="DK120" s="918"/>
      <c r="DL120" s="918">
        <v>6760169</v>
      </c>
      <c r="DM120" s="918"/>
      <c r="DN120" s="918"/>
      <c r="DO120" s="918"/>
      <c r="DP120" s="918"/>
      <c r="DQ120" s="918">
        <v>5265226</v>
      </c>
      <c r="DR120" s="918"/>
      <c r="DS120" s="918"/>
      <c r="DT120" s="918"/>
      <c r="DU120" s="918"/>
      <c r="DV120" s="919">
        <v>36.4</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301714</v>
      </c>
      <c r="BR121" s="913"/>
      <c r="BS121" s="913"/>
      <c r="BT121" s="913"/>
      <c r="BU121" s="913"/>
      <c r="BV121" s="913">
        <v>217826</v>
      </c>
      <c r="BW121" s="913"/>
      <c r="BX121" s="913"/>
      <c r="BY121" s="913"/>
      <c r="BZ121" s="913"/>
      <c r="CA121" s="913">
        <v>141445</v>
      </c>
      <c r="CB121" s="913"/>
      <c r="CC121" s="913"/>
      <c r="CD121" s="913"/>
      <c r="CE121" s="913"/>
      <c r="CF121" s="907">
        <v>1</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909976</v>
      </c>
      <c r="DH121" s="913"/>
      <c r="DI121" s="913"/>
      <c r="DJ121" s="913"/>
      <c r="DK121" s="913"/>
      <c r="DL121" s="913">
        <v>871526</v>
      </c>
      <c r="DM121" s="913"/>
      <c r="DN121" s="913"/>
      <c r="DO121" s="913"/>
      <c r="DP121" s="913"/>
      <c r="DQ121" s="913">
        <v>987294</v>
      </c>
      <c r="DR121" s="913"/>
      <c r="DS121" s="913"/>
      <c r="DT121" s="913"/>
      <c r="DU121" s="913"/>
      <c r="DV121" s="914">
        <v>6.8</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27163071</v>
      </c>
      <c r="BR122" s="987"/>
      <c r="BS122" s="987"/>
      <c r="BT122" s="987"/>
      <c r="BU122" s="987"/>
      <c r="BV122" s="987">
        <v>26206284</v>
      </c>
      <c r="BW122" s="987"/>
      <c r="BX122" s="987"/>
      <c r="BY122" s="987"/>
      <c r="BZ122" s="987"/>
      <c r="CA122" s="987">
        <v>25764561</v>
      </c>
      <c r="CB122" s="987"/>
      <c r="CC122" s="987"/>
      <c r="CD122" s="987"/>
      <c r="CE122" s="987"/>
      <c r="CF122" s="1004">
        <v>178.3</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943860</v>
      </c>
      <c r="DH122" s="913"/>
      <c r="DI122" s="913"/>
      <c r="DJ122" s="913"/>
      <c r="DK122" s="913"/>
      <c r="DL122" s="913">
        <v>598528</v>
      </c>
      <c r="DM122" s="913"/>
      <c r="DN122" s="913"/>
      <c r="DO122" s="913"/>
      <c r="DP122" s="913"/>
      <c r="DQ122" s="913">
        <v>283778</v>
      </c>
      <c r="DR122" s="913"/>
      <c r="DS122" s="913"/>
      <c r="DT122" s="913"/>
      <c r="DU122" s="913"/>
      <c r="DV122" s="914">
        <v>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42251469</v>
      </c>
      <c r="BR123" s="1051"/>
      <c r="BS123" s="1051"/>
      <c r="BT123" s="1051"/>
      <c r="BU123" s="1051"/>
      <c r="BV123" s="1051">
        <v>42403347</v>
      </c>
      <c r="BW123" s="1051"/>
      <c r="BX123" s="1051"/>
      <c r="BY123" s="1051"/>
      <c r="BZ123" s="1051"/>
      <c r="CA123" s="1051">
        <v>41316664</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89470</v>
      </c>
      <c r="AB128" s="1033"/>
      <c r="AC128" s="1033"/>
      <c r="AD128" s="1033"/>
      <c r="AE128" s="1034"/>
      <c r="AF128" s="1035">
        <v>87414</v>
      </c>
      <c r="AG128" s="1033"/>
      <c r="AH128" s="1033"/>
      <c r="AI128" s="1033"/>
      <c r="AJ128" s="1034"/>
      <c r="AK128" s="1035">
        <v>86110</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17315463</v>
      </c>
      <c r="AB129" s="946"/>
      <c r="AC129" s="946"/>
      <c r="AD129" s="946"/>
      <c r="AE129" s="947"/>
      <c r="AF129" s="948">
        <v>17591589</v>
      </c>
      <c r="AG129" s="946"/>
      <c r="AH129" s="946"/>
      <c r="AI129" s="946"/>
      <c r="AJ129" s="947"/>
      <c r="AK129" s="948">
        <v>17917906</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17.600000000000001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3514516</v>
      </c>
      <c r="AB130" s="946"/>
      <c r="AC130" s="946"/>
      <c r="AD130" s="946"/>
      <c r="AE130" s="947"/>
      <c r="AF130" s="948">
        <v>3451543</v>
      </c>
      <c r="AG130" s="946"/>
      <c r="AH130" s="946"/>
      <c r="AI130" s="946"/>
      <c r="AJ130" s="947"/>
      <c r="AK130" s="948">
        <v>3469382</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6.7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13800947</v>
      </c>
      <c r="AB131" s="973"/>
      <c r="AC131" s="973"/>
      <c r="AD131" s="973"/>
      <c r="AE131" s="974"/>
      <c r="AF131" s="972">
        <v>14140046</v>
      </c>
      <c r="AG131" s="973"/>
      <c r="AH131" s="973"/>
      <c r="AI131" s="973"/>
      <c r="AJ131" s="974"/>
      <c r="AK131" s="972">
        <v>14448524</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6.0982699230000001</v>
      </c>
      <c r="AB132" s="1084"/>
      <c r="AC132" s="1084"/>
      <c r="AD132" s="1084"/>
      <c r="AE132" s="1085"/>
      <c r="AF132" s="1086">
        <v>6.7049711150000002</v>
      </c>
      <c r="AG132" s="1084"/>
      <c r="AH132" s="1084"/>
      <c r="AI132" s="1084"/>
      <c r="AJ132" s="1085"/>
      <c r="AK132" s="1086">
        <v>7.3569729339999999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8.6999999999999993</v>
      </c>
      <c r="AB133" s="1067"/>
      <c r="AC133" s="1067"/>
      <c r="AD133" s="1067"/>
      <c r="AE133" s="1068"/>
      <c r="AF133" s="1066">
        <v>7.5</v>
      </c>
      <c r="AG133" s="1067"/>
      <c r="AH133" s="1067"/>
      <c r="AI133" s="1067"/>
      <c r="AJ133" s="1068"/>
      <c r="AK133" s="1066">
        <v>6.7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5IhuJCxrnqvryHvRkNCWVIU+lL90Vy03twgd9iCT8A2qnmBophBWsGczwA/b6ZroWhXPfiJ/E8JTodIGKx8Gg==" saltValue="yWSw2Yw4wMkRm1eNtl8A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9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XJgGWBBatZ8+9XuHXnqdsbT9jMPMZA5cmGpJUiYbT8gQ124BrhVlqRgVwR6l3lq6W3wMDnpRkS0zIOHjaWywg==" saltValue="FxsQiLsnOnxGswJ6KJwPKQ=="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qhCS5QGEOFOQH1QrZ4+6JZs3zkodCpN5B0tdK26Bi9o9/yOKetSoa4rO27ZQbhaBQ5SEqCXv+B69kjGT8bEUQ==" saltValue="bC7d37iHKVvGnLrRgs34/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5747087</v>
      </c>
      <c r="AP9" s="262">
        <v>127176</v>
      </c>
      <c r="AQ9" s="263">
        <v>98214</v>
      </c>
      <c r="AR9" s="264">
        <v>29.5</v>
      </c>
    </row>
    <row r="10" spans="1:46" ht="13.5" customHeight="1" x14ac:dyDescent="0.2">
      <c r="A10" s="247"/>
      <c r="AK10" s="1103" t="s">
        <v>484</v>
      </c>
      <c r="AL10" s="1104"/>
      <c r="AM10" s="1104"/>
      <c r="AN10" s="1105"/>
      <c r="AO10" s="265">
        <v>1000</v>
      </c>
      <c r="AP10" s="265">
        <v>22</v>
      </c>
      <c r="AQ10" s="266">
        <v>8330</v>
      </c>
      <c r="AR10" s="267">
        <v>-99.7</v>
      </c>
    </row>
    <row r="11" spans="1:46" ht="13.5" customHeight="1" x14ac:dyDescent="0.2">
      <c r="A11" s="247"/>
      <c r="AK11" s="1103" t="s">
        <v>485</v>
      </c>
      <c r="AL11" s="1104"/>
      <c r="AM11" s="1104"/>
      <c r="AN11" s="1105"/>
      <c r="AO11" s="265">
        <v>408496</v>
      </c>
      <c r="AP11" s="265">
        <v>9040</v>
      </c>
      <c r="AQ11" s="266">
        <v>2236</v>
      </c>
      <c r="AR11" s="267">
        <v>304.3</v>
      </c>
    </row>
    <row r="12" spans="1:46" ht="13.5" customHeight="1" x14ac:dyDescent="0.2">
      <c r="A12" s="247"/>
      <c r="AK12" s="1103" t="s">
        <v>486</v>
      </c>
      <c r="AL12" s="1104"/>
      <c r="AM12" s="1104"/>
      <c r="AN12" s="1105"/>
      <c r="AO12" s="265" t="s">
        <v>487</v>
      </c>
      <c r="AP12" s="265" t="s">
        <v>487</v>
      </c>
      <c r="AQ12" s="266">
        <v>12</v>
      </c>
      <c r="AR12" s="267" t="s">
        <v>487</v>
      </c>
    </row>
    <row r="13" spans="1:46" ht="13.5" customHeight="1" x14ac:dyDescent="0.2">
      <c r="A13" s="247"/>
      <c r="AK13" s="1103" t="s">
        <v>488</v>
      </c>
      <c r="AL13" s="1104"/>
      <c r="AM13" s="1104"/>
      <c r="AN13" s="1105"/>
      <c r="AO13" s="265">
        <v>131252</v>
      </c>
      <c r="AP13" s="265">
        <v>2904</v>
      </c>
      <c r="AQ13" s="266">
        <v>3111</v>
      </c>
      <c r="AR13" s="267">
        <v>-6.7</v>
      </c>
    </row>
    <row r="14" spans="1:46" ht="13.5" customHeight="1" x14ac:dyDescent="0.2">
      <c r="A14" s="247"/>
      <c r="AK14" s="1103" t="s">
        <v>489</v>
      </c>
      <c r="AL14" s="1104"/>
      <c r="AM14" s="1104"/>
      <c r="AN14" s="1105"/>
      <c r="AO14" s="265">
        <v>81378</v>
      </c>
      <c r="AP14" s="265">
        <v>1801</v>
      </c>
      <c r="AQ14" s="266">
        <v>1882</v>
      </c>
      <c r="AR14" s="267">
        <v>-4.3</v>
      </c>
    </row>
    <row r="15" spans="1:46" ht="13.5" customHeight="1" x14ac:dyDescent="0.2">
      <c r="A15" s="247"/>
      <c r="AK15" s="1106" t="s">
        <v>490</v>
      </c>
      <c r="AL15" s="1107"/>
      <c r="AM15" s="1107"/>
      <c r="AN15" s="1108"/>
      <c r="AO15" s="265">
        <v>-300260</v>
      </c>
      <c r="AP15" s="265">
        <v>-6644</v>
      </c>
      <c r="AQ15" s="266">
        <v>-6411</v>
      </c>
      <c r="AR15" s="267">
        <v>3.6</v>
      </c>
    </row>
    <row r="16" spans="1:46" ht="13" x14ac:dyDescent="0.2">
      <c r="A16" s="247"/>
      <c r="AK16" s="1106" t="s">
        <v>177</v>
      </c>
      <c r="AL16" s="1107"/>
      <c r="AM16" s="1107"/>
      <c r="AN16" s="1108"/>
      <c r="AO16" s="265">
        <v>6068953</v>
      </c>
      <c r="AP16" s="265">
        <v>134299</v>
      </c>
      <c r="AQ16" s="266">
        <v>107373</v>
      </c>
      <c r="AR16" s="267">
        <v>25.1</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12.02</v>
      </c>
      <c r="AP21" s="278">
        <v>9.17</v>
      </c>
      <c r="AQ21" s="279">
        <v>2.85</v>
      </c>
      <c r="AS21" s="280"/>
      <c r="AT21" s="276"/>
    </row>
    <row r="22" spans="1:46" s="248" customFormat="1" ht="13" x14ac:dyDescent="0.2">
      <c r="A22" s="276"/>
      <c r="AK22" s="1109" t="s">
        <v>496</v>
      </c>
      <c r="AL22" s="1110"/>
      <c r="AM22" s="1110"/>
      <c r="AN22" s="1111"/>
      <c r="AO22" s="281">
        <v>98.2</v>
      </c>
      <c r="AP22" s="282">
        <v>97.5</v>
      </c>
      <c r="AQ22" s="283">
        <v>0.7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3533428</v>
      </c>
      <c r="AP32" s="291">
        <v>78190</v>
      </c>
      <c r="AQ32" s="292">
        <v>55954</v>
      </c>
      <c r="AR32" s="293">
        <v>39.700000000000003</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1</v>
      </c>
      <c r="AR34" s="293" t="s">
        <v>487</v>
      </c>
    </row>
    <row r="35" spans="1:46" ht="27" customHeight="1" x14ac:dyDescent="0.2">
      <c r="A35" s="247"/>
      <c r="AK35" s="1117" t="s">
        <v>503</v>
      </c>
      <c r="AL35" s="1118"/>
      <c r="AM35" s="1118"/>
      <c r="AN35" s="1119"/>
      <c r="AO35" s="291">
        <v>1085038</v>
      </c>
      <c r="AP35" s="291">
        <v>24011</v>
      </c>
      <c r="AQ35" s="292">
        <v>17691</v>
      </c>
      <c r="AR35" s="293">
        <v>35.700000000000003</v>
      </c>
    </row>
    <row r="36" spans="1:46" ht="27" customHeight="1" x14ac:dyDescent="0.2">
      <c r="A36" s="247"/>
      <c r="AK36" s="1117" t="s">
        <v>504</v>
      </c>
      <c r="AL36" s="1118"/>
      <c r="AM36" s="1118"/>
      <c r="AN36" s="1119"/>
      <c r="AO36" s="291" t="s">
        <v>487</v>
      </c>
      <c r="AP36" s="291" t="s">
        <v>487</v>
      </c>
      <c r="AQ36" s="292">
        <v>2603</v>
      </c>
      <c r="AR36" s="293" t="s">
        <v>487</v>
      </c>
    </row>
    <row r="37" spans="1:46" ht="13.5" customHeight="1" x14ac:dyDescent="0.2">
      <c r="A37" s="247"/>
      <c r="AK37" s="1117" t="s">
        <v>505</v>
      </c>
      <c r="AL37" s="1118"/>
      <c r="AM37" s="1118"/>
      <c r="AN37" s="1119"/>
      <c r="AO37" s="291" t="s">
        <v>487</v>
      </c>
      <c r="AP37" s="291" t="s">
        <v>487</v>
      </c>
      <c r="AQ37" s="292">
        <v>579</v>
      </c>
      <c r="AR37" s="293" t="s">
        <v>487</v>
      </c>
    </row>
    <row r="38" spans="1:46" ht="27" customHeight="1" x14ac:dyDescent="0.2">
      <c r="A38" s="247"/>
      <c r="AK38" s="1120" t="s">
        <v>506</v>
      </c>
      <c r="AL38" s="1121"/>
      <c r="AM38" s="1121"/>
      <c r="AN38" s="1122"/>
      <c r="AO38" s="294" t="s">
        <v>487</v>
      </c>
      <c r="AP38" s="294" t="s">
        <v>487</v>
      </c>
      <c r="AQ38" s="295">
        <v>4</v>
      </c>
      <c r="AR38" s="283" t="s">
        <v>487</v>
      </c>
      <c r="AS38" s="290"/>
    </row>
    <row r="39" spans="1:46" ht="13" x14ac:dyDescent="0.2">
      <c r="A39" s="247"/>
      <c r="AK39" s="1120" t="s">
        <v>507</v>
      </c>
      <c r="AL39" s="1121"/>
      <c r="AM39" s="1121"/>
      <c r="AN39" s="1122"/>
      <c r="AO39" s="291">
        <v>-86110</v>
      </c>
      <c r="AP39" s="291">
        <v>-1906</v>
      </c>
      <c r="AQ39" s="292">
        <v>-4663</v>
      </c>
      <c r="AR39" s="293">
        <v>-59.1</v>
      </c>
      <c r="AS39" s="290"/>
    </row>
    <row r="40" spans="1:46" ht="27" customHeight="1" x14ac:dyDescent="0.2">
      <c r="A40" s="247"/>
      <c r="AK40" s="1117" t="s">
        <v>508</v>
      </c>
      <c r="AL40" s="1118"/>
      <c r="AM40" s="1118"/>
      <c r="AN40" s="1119"/>
      <c r="AO40" s="291">
        <v>-3469382</v>
      </c>
      <c r="AP40" s="291">
        <v>-76773</v>
      </c>
      <c r="AQ40" s="292">
        <v>-48945</v>
      </c>
      <c r="AR40" s="293">
        <v>56.9</v>
      </c>
      <c r="AS40" s="290"/>
    </row>
    <row r="41" spans="1:46" ht="13" x14ac:dyDescent="0.2">
      <c r="A41" s="247"/>
      <c r="AK41" s="1123" t="s">
        <v>287</v>
      </c>
      <c r="AL41" s="1124"/>
      <c r="AM41" s="1124"/>
      <c r="AN41" s="1125"/>
      <c r="AO41" s="291">
        <v>1062974</v>
      </c>
      <c r="AP41" s="291">
        <v>23522</v>
      </c>
      <c r="AQ41" s="292">
        <v>23225</v>
      </c>
      <c r="AR41" s="293">
        <v>1.3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3492741</v>
      </c>
      <c r="AN51" s="313">
        <v>73463</v>
      </c>
      <c r="AO51" s="314">
        <v>-0.2</v>
      </c>
      <c r="AP51" s="315">
        <v>76347</v>
      </c>
      <c r="AQ51" s="316">
        <v>22.4</v>
      </c>
      <c r="AR51" s="317">
        <v>-22.6</v>
      </c>
    </row>
    <row r="52" spans="1:44" ht="13" x14ac:dyDescent="0.2">
      <c r="A52" s="247"/>
      <c r="AK52" s="318"/>
      <c r="AL52" s="319" t="s">
        <v>518</v>
      </c>
      <c r="AM52" s="320">
        <v>2110517</v>
      </c>
      <c r="AN52" s="321">
        <v>44391</v>
      </c>
      <c r="AO52" s="322">
        <v>-3.6</v>
      </c>
      <c r="AP52" s="323">
        <v>41762</v>
      </c>
      <c r="AQ52" s="324">
        <v>18.2</v>
      </c>
      <c r="AR52" s="325">
        <v>-21.8</v>
      </c>
    </row>
    <row r="53" spans="1:44" ht="13" x14ac:dyDescent="0.2">
      <c r="A53" s="247"/>
      <c r="AK53" s="303" t="s">
        <v>519</v>
      </c>
      <c r="AL53" s="304"/>
      <c r="AM53" s="312">
        <v>3490533</v>
      </c>
      <c r="AN53" s="313">
        <v>74384</v>
      </c>
      <c r="AO53" s="314">
        <v>1.3</v>
      </c>
      <c r="AP53" s="315">
        <v>69604</v>
      </c>
      <c r="AQ53" s="316">
        <v>-8.8000000000000007</v>
      </c>
      <c r="AR53" s="317">
        <v>10.1</v>
      </c>
    </row>
    <row r="54" spans="1:44" ht="13" x14ac:dyDescent="0.2">
      <c r="A54" s="247"/>
      <c r="AK54" s="318"/>
      <c r="AL54" s="319" t="s">
        <v>518</v>
      </c>
      <c r="AM54" s="320">
        <v>1888359</v>
      </c>
      <c r="AN54" s="321">
        <v>40241</v>
      </c>
      <c r="AO54" s="322">
        <v>-9.3000000000000007</v>
      </c>
      <c r="AP54" s="323">
        <v>36247</v>
      </c>
      <c r="AQ54" s="324">
        <v>-13.2</v>
      </c>
      <c r="AR54" s="325">
        <v>3.9</v>
      </c>
    </row>
    <row r="55" spans="1:44" ht="13" x14ac:dyDescent="0.2">
      <c r="A55" s="247"/>
      <c r="AK55" s="303" t="s">
        <v>520</v>
      </c>
      <c r="AL55" s="304"/>
      <c r="AM55" s="312">
        <v>3362939</v>
      </c>
      <c r="AN55" s="313">
        <v>72487</v>
      </c>
      <c r="AO55" s="314">
        <v>-2.6</v>
      </c>
      <c r="AP55" s="315">
        <v>68410</v>
      </c>
      <c r="AQ55" s="316">
        <v>-1.7</v>
      </c>
      <c r="AR55" s="317">
        <v>-0.9</v>
      </c>
    </row>
    <row r="56" spans="1:44" ht="13" x14ac:dyDescent="0.2">
      <c r="A56" s="247"/>
      <c r="AK56" s="318"/>
      <c r="AL56" s="319" t="s">
        <v>518</v>
      </c>
      <c r="AM56" s="320">
        <v>2169977</v>
      </c>
      <c r="AN56" s="321">
        <v>46773</v>
      </c>
      <c r="AO56" s="322">
        <v>16.2</v>
      </c>
      <c r="AP56" s="323">
        <v>35086</v>
      </c>
      <c r="AQ56" s="324">
        <v>-3.2</v>
      </c>
      <c r="AR56" s="325">
        <v>19.399999999999999</v>
      </c>
    </row>
    <row r="57" spans="1:44" ht="13" x14ac:dyDescent="0.2">
      <c r="A57" s="247"/>
      <c r="AK57" s="303" t="s">
        <v>521</v>
      </c>
      <c r="AL57" s="304"/>
      <c r="AM57" s="312">
        <v>4386348</v>
      </c>
      <c r="AN57" s="313">
        <v>95807</v>
      </c>
      <c r="AO57" s="314">
        <v>32.200000000000003</v>
      </c>
      <c r="AP57" s="315">
        <v>73019</v>
      </c>
      <c r="AQ57" s="316">
        <v>6.7</v>
      </c>
      <c r="AR57" s="317">
        <v>25.5</v>
      </c>
    </row>
    <row r="58" spans="1:44" ht="13" x14ac:dyDescent="0.2">
      <c r="A58" s="247"/>
      <c r="AK58" s="318"/>
      <c r="AL58" s="319" t="s">
        <v>518</v>
      </c>
      <c r="AM58" s="320">
        <v>2677347</v>
      </c>
      <c r="AN58" s="321">
        <v>58479</v>
      </c>
      <c r="AO58" s="322">
        <v>25</v>
      </c>
      <c r="AP58" s="323">
        <v>39427</v>
      </c>
      <c r="AQ58" s="324">
        <v>12.4</v>
      </c>
      <c r="AR58" s="325">
        <v>12.6</v>
      </c>
    </row>
    <row r="59" spans="1:44" ht="13" x14ac:dyDescent="0.2">
      <c r="A59" s="247"/>
      <c r="AK59" s="303" t="s">
        <v>522</v>
      </c>
      <c r="AL59" s="304"/>
      <c r="AM59" s="312">
        <v>5737622</v>
      </c>
      <c r="AN59" s="313">
        <v>126967</v>
      </c>
      <c r="AO59" s="314">
        <v>32.5</v>
      </c>
      <c r="AP59" s="315">
        <v>76590</v>
      </c>
      <c r="AQ59" s="316">
        <v>4.9000000000000004</v>
      </c>
      <c r="AR59" s="317">
        <v>27.6</v>
      </c>
    </row>
    <row r="60" spans="1:44" ht="13" x14ac:dyDescent="0.2">
      <c r="A60" s="247"/>
      <c r="AK60" s="318"/>
      <c r="AL60" s="319" t="s">
        <v>518</v>
      </c>
      <c r="AM60" s="320">
        <v>3910554</v>
      </c>
      <c r="AN60" s="321">
        <v>86536</v>
      </c>
      <c r="AO60" s="322">
        <v>48</v>
      </c>
      <c r="AP60" s="323">
        <v>42387</v>
      </c>
      <c r="AQ60" s="324">
        <v>7.5</v>
      </c>
      <c r="AR60" s="325">
        <v>40.5</v>
      </c>
    </row>
    <row r="61" spans="1:44" ht="13" x14ac:dyDescent="0.2">
      <c r="A61" s="247"/>
      <c r="AK61" s="303" t="s">
        <v>523</v>
      </c>
      <c r="AL61" s="326"/>
      <c r="AM61" s="312">
        <v>4094037</v>
      </c>
      <c r="AN61" s="313">
        <v>88622</v>
      </c>
      <c r="AO61" s="314">
        <v>12.6</v>
      </c>
      <c r="AP61" s="315">
        <v>72794</v>
      </c>
      <c r="AQ61" s="327">
        <v>4.7</v>
      </c>
      <c r="AR61" s="317">
        <v>7.9</v>
      </c>
    </row>
    <row r="62" spans="1:44" ht="13" x14ac:dyDescent="0.2">
      <c r="A62" s="247"/>
      <c r="AK62" s="318"/>
      <c r="AL62" s="319" t="s">
        <v>518</v>
      </c>
      <c r="AM62" s="320">
        <v>2551351</v>
      </c>
      <c r="AN62" s="321">
        <v>55284</v>
      </c>
      <c r="AO62" s="322">
        <v>15.3</v>
      </c>
      <c r="AP62" s="323">
        <v>38982</v>
      </c>
      <c r="AQ62" s="324">
        <v>4.3</v>
      </c>
      <c r="AR62" s="325">
        <v>11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4f1HTgxm5AUpX6Tj6Jtu+3a9thV9+NfaRudnkOktXAeLP2rijr4x2N/F/vq3cL1Vt1IBzY3SA2lkWx2tTzstA==" saltValue="lMJtptxxD1WFF/Jp4F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Ley2uk1NiVbzo0lUaMkkSYWBUPMNFoAQ1R3pDmfxT05o4xVf31xnTmQHzm8UUbPVhmT5z/HlbhPAQamwBFnkfg==" saltValue="DL+0q2YNdR2gX9hcxvqi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ijnyfOWjdhIlWW74wugdRS8T1dIrUoQHvBFiMzPyjfDfYsYQ490svUCv/Ak0gY7qoA6oreQdH1/hFRg/ewzB7Q==" saltValue="ajaTaxQ09Pkc+MMd/i/K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32.4</v>
      </c>
      <c r="G47" s="12">
        <v>31.24</v>
      </c>
      <c r="H47" s="12">
        <v>30.16</v>
      </c>
      <c r="I47" s="12">
        <v>33.42</v>
      </c>
      <c r="J47" s="13">
        <v>27.88</v>
      </c>
    </row>
    <row r="48" spans="2:10" ht="57.75" customHeight="1" x14ac:dyDescent="0.2">
      <c r="B48" s="14"/>
      <c r="C48" s="1128" t="s">
        <v>4</v>
      </c>
      <c r="D48" s="1128"/>
      <c r="E48" s="1129"/>
      <c r="F48" s="15">
        <v>4.97</v>
      </c>
      <c r="G48" s="16">
        <v>4.2699999999999996</v>
      </c>
      <c r="H48" s="16">
        <v>3.97</v>
      </c>
      <c r="I48" s="16">
        <v>3.16</v>
      </c>
      <c r="J48" s="17">
        <v>6.65</v>
      </c>
    </row>
    <row r="49" spans="2:10" ht="57.75" customHeight="1" thickBot="1" x14ac:dyDescent="0.25">
      <c r="B49" s="18"/>
      <c r="C49" s="1130" t="s">
        <v>5</v>
      </c>
      <c r="D49" s="1130"/>
      <c r="E49" s="1131"/>
      <c r="F49" s="19" t="s">
        <v>530</v>
      </c>
      <c r="G49" s="20" t="s">
        <v>531</v>
      </c>
      <c r="H49" s="20" t="s">
        <v>532</v>
      </c>
      <c r="I49" s="20">
        <v>2.98</v>
      </c>
      <c r="J49" s="21" t="s">
        <v>533</v>
      </c>
    </row>
    <row r="50" spans="2:10" ht="13" x14ac:dyDescent="0.2"/>
  </sheetData>
  <sheetProtection algorithmName="SHA-512" hashValue="vjHB0zCCem4YlPf7X+9ZlRnQ8Crg6/L+ChLi7hwVSwFg6mb+Ryb1TAuyqXynEM9I5k5ySpUT45aDdBc2GhsnZw==" saltValue="M1zexrTFHoYpjluIhv/c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2026-03-24T10:04:37Z</cp:lastPrinted>
  <dcterms:created xsi:type="dcterms:W3CDTF">2026-02-23T07:27:09Z</dcterms:created>
  <dcterms:modified xsi:type="dcterms:W3CDTF">2026-03-26T08:14:01Z</dcterms:modified>
  <cp:category/>
</cp:coreProperties>
</file>