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Ｒ3\公営企業会計経営比較分析表\"/>
    </mc:Choice>
  </mc:AlternateContent>
  <workbookProtection workbookAlgorithmName="SHA-512" workbookHashValue="WCPtk4sK59X4ME2q+N75Crr9VwkEMTlLWg/iYABoXepGRGslgHayfRqqN9GftNBs22++azHMiVPs0zyi/kKCfw==" workbookSaltValue="KL6OIeFD9ZKIobBNGY/01w==" workbookSpinCount="100000" lockStructure="1"/>
  <bookViews>
    <workbookView xWindow="0" yWindow="0" windowWidth="16845" windowHeight="65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<sst xmlns="http://schemas.openxmlformats.org/spreadsheetml/2006/main" count="253" uniqueCount="117">
  <si>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</si>
  <si>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</si>
  <si>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</si>
  <si>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</si>
  <si>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</si>
  <si>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</si>
  <si>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</si>
  <si>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</si>
  <si>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</si>
  <si>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</si>
  <si>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</si>
  <si>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</si>
  <si>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</si>
  <si>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</si>
  <si>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</si>
  <si>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</si>
  <si>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</si>
  <si>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</si>
  <si>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</si>
  <si>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</si>
  <si>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</si>
  <si>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</si>
  <si>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</si>
  <si>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</si>
  <si>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</si>
  <si>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</si>
  <si>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</si>
  <si>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</si>
  <si>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</si>
  <si>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</si>
  <si>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</si>
  <si>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</si>
  <si>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</si>
  <si>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</si>
  <si>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</si>
  <si>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</si>
  <si>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</si>
  <si>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</si>
  <si>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</si>
  <si>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</si>
  <si>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</si>
  <si>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</si>
  <si>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</si>
  <si>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</si>
  <si>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</si>
  <si>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</si>
  <si>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</si>
  <si>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</si>
  <si>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</si>
  <si>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</si>
  <si>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</si>
  <si>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</si>
  <si>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</si>
  <si>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</si>
  <si>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</si>
  <si>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</si>
  <si>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</si>
  <si>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</si>
  <si>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</si>
  <si>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</si>
  <si>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</si>
  <si>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</si>
  <si>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</si>
  <si>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</si>
  <si>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</si>
  <si>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</si>
  <si>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</si>
  <si>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</si>
  <si>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</si>
  <si>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</si>
  <si>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</si>
  <si>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</si>
  <si>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</si>
  <si>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</si>
  <si>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</si>
  <si>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</si>
  <si>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</si>
  <si>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</si>
  <si>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</si>
  <si>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</si>
  <si>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</si>
  <si>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</si>
  <si>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</si>
  <si>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</si>
  <si>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</si>
  <si>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</si>
  <si>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</si>
  <si>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</si>
  <si>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</si>
  <si>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</si>
  <si>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</si>
  <si>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</si>
  <si>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</si>
  <si>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</si>
  <si>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</si>
  <si>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</si>
  <si>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</si>
  <si>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</si>
  <si>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</si>
  <si>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</si>
  <si>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</si>
  <si>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</si>
  <si>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</si>
  <si>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</si>
  <si>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</si>
  <si>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</si>
  <si>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</si>
  <si>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</si>
  <si>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</si>
  <si>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</si>
  <si>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</si>
  <si>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</si>
  <si>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</si>
  <si>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</si>
  <si>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①有形固定資産減価償却率は、類似団体を上回っているが、耐用年数を経過した管渠はないことから、②管渠老朽化率は０となっており、また、更新を実施していないため、③管渠改善率も０となっている。</t>
    <phoneticPr fontId="4"/>
  </si>
  <si>
    <t xml:space="preserve">　平成２９年度から地方公営企業法を適用したことから、グラフはＨ２９からとなっている。
①経常収支比率は、ほぼ前年度と同じ結果となった。
③流動比率は、手持ち資金が少なく、企業債償還額が多いことにより、１００％を下回っている。
④企業債残高対事業規模比率は、類似団体より低位で推移しており、比較的良好と思われる。
⑤経費回収率は、新型コロナウイルス感染症に係る措置として７月期請求分の基本料金を減免したことにより前年度を下回った。
⑥汚水処理原価は、有収水量の減少により前年度を上回った。
⑦施設利用率は類似団体を上回っている。
⑧水洗化率は、年々上昇しているが、継続した啓発により引き続き水洗化率の向上を目指す必要がある。
</t>
    <rPh sb="44" eb="46">
      <t>ケイジョウ</t>
    </rPh>
    <rPh sb="46" eb="48">
      <t>シュウシ</t>
    </rPh>
    <rPh sb="48" eb="50">
      <t>ヒリツ</t>
    </rPh>
    <rPh sb="54" eb="57">
      <t>ゼンネンド</t>
    </rPh>
    <rPh sb="58" eb="59">
      <t>オナ</t>
    </rPh>
    <rPh sb="60" eb="62">
      <t>ケッカ</t>
    </rPh>
    <rPh sb="220" eb="221">
      <t>ゲン</t>
    </rPh>
    <rPh sb="229" eb="231">
      <t>ゲンショウ</t>
    </rPh>
    <rPh sb="238" eb="239">
      <t>ウエ</t>
    </rPh>
    <rPh sb="245" eb="247">
      <t>シセツ</t>
    </rPh>
    <rPh sb="247" eb="249">
      <t>リヨウ</t>
    </rPh>
    <rPh sb="249" eb="250">
      <t>リツ</t>
    </rPh>
    <rPh sb="251" eb="253">
      <t>ルイジ</t>
    </rPh>
    <rPh sb="253" eb="255">
      <t>ダンタイ</t>
    </rPh>
    <rPh sb="256" eb="258">
      <t>ウワマワ</t>
    </rPh>
    <rPh sb="271" eb="273">
      <t>ネンネン</t>
    </rPh>
    <rPh sb="273" eb="275">
      <t>ジョウショウ</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</si>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</sst>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5A-48E9-8C3E-0A402264D3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0.13</c:v>
                </c:pt>
                <c:pt idx="3">
                  <c:v>0.36</c:v>
                </c:pt>
                <c:pt idx="4">
                  <c:v>0.39</c:v>
                </c:pt>
              </c:numCache>
            </c:numRef>
          </c:val>
          <c:smooth val="0"/>
          <c:extLst>
            <c:ext xmlns:c16="http://schemas.microsoft.com/office/drawing/2014/chart" uri="{C3380CC4-5D6E-409C-BE32-E72D297353CC}">
              <c16:uniqueId val="{00000001-E15A-48E9-8C3E-0A402264D3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77.760000000000005</c:v>
                </c:pt>
                <c:pt idx="2">
                  <c:v>77.11</c:v>
                </c:pt>
                <c:pt idx="3">
                  <c:v>70</c:v>
                </c:pt>
                <c:pt idx="4">
                  <c:v>67.78</c:v>
                </c:pt>
              </c:numCache>
            </c:numRef>
          </c:val>
          <c:extLst>
            <c:ext xmlns:c16="http://schemas.microsoft.com/office/drawing/2014/chart" uri="{C3380CC4-5D6E-409C-BE32-E72D297353CC}">
              <c16:uniqueId val="{00000000-57BE-4157-ACB6-80EE8710B5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43.36</c:v>
                </c:pt>
                <c:pt idx="2">
                  <c:v>42.56</c:v>
                </c:pt>
                <c:pt idx="3">
                  <c:v>42.47</c:v>
                </c:pt>
                <c:pt idx="4">
                  <c:v>42.4</c:v>
                </c:pt>
              </c:numCache>
            </c:numRef>
          </c:val>
          <c:smooth val="0"/>
          <c:extLst>
            <c:ext xmlns:c16="http://schemas.microsoft.com/office/drawing/2014/chart" uri="{C3380CC4-5D6E-409C-BE32-E72D297353CC}">
              <c16:uniqueId val="{00000001-57BE-4157-ACB6-80EE8710B5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81.680000000000007</c:v>
                </c:pt>
                <c:pt idx="2">
                  <c:v>82.54</c:v>
                </c:pt>
                <c:pt idx="3">
                  <c:v>83.1</c:v>
                </c:pt>
                <c:pt idx="4">
                  <c:v>84</c:v>
                </c:pt>
              </c:numCache>
            </c:numRef>
          </c:val>
          <c:extLst>
            <c:ext xmlns:c16="http://schemas.microsoft.com/office/drawing/2014/chart" uri="{C3380CC4-5D6E-409C-BE32-E72D297353CC}">
              <c16:uniqueId val="{00000000-4D04-42D6-8EEB-3F3A55DF77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83.06</c:v>
                </c:pt>
                <c:pt idx="2">
                  <c:v>83.32</c:v>
                </c:pt>
                <c:pt idx="3">
                  <c:v>83.75</c:v>
                </c:pt>
                <c:pt idx="4">
                  <c:v>84.19</c:v>
                </c:pt>
              </c:numCache>
            </c:numRef>
          </c:val>
          <c:smooth val="0"/>
          <c:extLst>
            <c:ext xmlns:c16="http://schemas.microsoft.com/office/drawing/2014/chart" uri="{C3380CC4-5D6E-409C-BE32-E72D297353CC}">
              <c16:uniqueId val="{00000001-4D04-42D6-8EEB-3F3A55DF77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99.54</c:v>
                </c:pt>
                <c:pt idx="2">
                  <c:v>102.12</c:v>
                </c:pt>
                <c:pt idx="3">
                  <c:v>100.09</c:v>
                </c:pt>
                <c:pt idx="4">
                  <c:v>100.06</c:v>
                </c:pt>
              </c:numCache>
            </c:numRef>
          </c:val>
          <c:extLst>
            <c:ext xmlns:c16="http://schemas.microsoft.com/office/drawing/2014/chart" uri="{C3380CC4-5D6E-409C-BE32-E72D297353CC}">
              <c16:uniqueId val="{00000000-A23D-4467-9908-3910DC15B8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102.13</c:v>
                </c:pt>
                <c:pt idx="2">
                  <c:v>101.72</c:v>
                </c:pt>
                <c:pt idx="3">
                  <c:v>102.73</c:v>
                </c:pt>
                <c:pt idx="4">
                  <c:v>105.78</c:v>
                </c:pt>
              </c:numCache>
            </c:numRef>
          </c:val>
          <c:smooth val="0"/>
          <c:extLst>
            <c:ext xmlns:c16="http://schemas.microsoft.com/office/drawing/2014/chart" uri="{C3380CC4-5D6E-409C-BE32-E72D297353CC}">
              <c16:uniqueId val="{00000001-A23D-4467-9908-3910DC15B8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35.51</c:v>
                </c:pt>
                <c:pt idx="2">
                  <c:v>35.03</c:v>
                </c:pt>
                <c:pt idx="3">
                  <c:v>36.69</c:v>
                </c:pt>
                <c:pt idx="4">
                  <c:v>38.299999999999997</c:v>
                </c:pt>
              </c:numCache>
            </c:numRef>
          </c:val>
          <c:extLst>
            <c:ext xmlns:c16="http://schemas.microsoft.com/office/drawing/2014/chart" uri="{C3380CC4-5D6E-409C-BE32-E72D297353CC}">
              <c16:uniqueId val="{00000000-DEC5-4BFF-89B2-0C48D88058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23.93</c:v>
                </c:pt>
                <c:pt idx="2">
                  <c:v>24.68</c:v>
                </c:pt>
                <c:pt idx="3">
                  <c:v>24.68</c:v>
                </c:pt>
                <c:pt idx="4">
                  <c:v>21.36</c:v>
                </c:pt>
              </c:numCache>
            </c:numRef>
          </c:val>
          <c:smooth val="0"/>
          <c:extLst>
            <c:ext xmlns:c16="http://schemas.microsoft.com/office/drawing/2014/chart" uri="{C3380CC4-5D6E-409C-BE32-E72D297353CC}">
              <c16:uniqueId val="{00000001-DEC5-4BFF-89B2-0C48D88058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33E-433B-8AB7-ECE40B64B2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033E-433B-8AB7-ECE40B64B2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1.98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23-4DBF-A521-90960E7556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109.51</c:v>
                </c:pt>
                <c:pt idx="2">
                  <c:v>112.88</c:v>
                </c:pt>
                <c:pt idx="3">
                  <c:v>94.97</c:v>
                </c:pt>
                <c:pt idx="4">
                  <c:v>63.96</c:v>
                </c:pt>
              </c:numCache>
            </c:numRef>
          </c:val>
          <c:smooth val="0"/>
          <c:extLst>
            <c:ext xmlns:c16="http://schemas.microsoft.com/office/drawing/2014/chart" uri="{C3380CC4-5D6E-409C-BE32-E72D297353CC}">
              <c16:uniqueId val="{00000001-CE23-4DBF-A521-90960E7556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29.02</c:v>
                </c:pt>
                <c:pt idx="2">
                  <c:v>32.78</c:v>
                </c:pt>
                <c:pt idx="3">
                  <c:v>27.7</c:v>
                </c:pt>
                <c:pt idx="4">
                  <c:v>31.32</c:v>
                </c:pt>
              </c:numCache>
            </c:numRef>
          </c:val>
          <c:extLst>
            <c:ext xmlns:c16="http://schemas.microsoft.com/office/drawing/2014/chart" uri="{C3380CC4-5D6E-409C-BE32-E72D297353CC}">
              <c16:uniqueId val="{00000000-7505-4B2D-88DB-70A786E6C4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47.44</c:v>
                </c:pt>
                <c:pt idx="2">
                  <c:v>49.18</c:v>
                </c:pt>
                <c:pt idx="3">
                  <c:v>47.72</c:v>
                </c:pt>
                <c:pt idx="4">
                  <c:v>44.24</c:v>
                </c:pt>
              </c:numCache>
            </c:numRef>
          </c:val>
          <c:smooth val="0"/>
          <c:extLst>
            <c:ext xmlns:c16="http://schemas.microsoft.com/office/drawing/2014/chart" uri="{C3380CC4-5D6E-409C-BE32-E72D297353CC}">
              <c16:uniqueId val="{00000001-7505-4B2D-88DB-70A786E6C4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54.75</c:v>
                </c:pt>
                <c:pt idx="2">
                  <c:v>50.43</c:v>
                </c:pt>
                <c:pt idx="3">
                  <c:v>47.55</c:v>
                </c:pt>
                <c:pt idx="4">
                  <c:v>66.55</c:v>
                </c:pt>
              </c:numCache>
            </c:numRef>
          </c:val>
          <c:extLst>
            <c:ext xmlns:c16="http://schemas.microsoft.com/office/drawing/2014/chart" uri="{C3380CC4-5D6E-409C-BE32-E72D297353CC}">
              <c16:uniqueId val="{00000000-A6C7-4C24-B0BC-725FE2D46C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1243.71</c:v>
                </c:pt>
                <c:pt idx="2">
                  <c:v>1194.1500000000001</c:v>
                </c:pt>
                <c:pt idx="3">
                  <c:v>1206.79</c:v>
                </c:pt>
                <c:pt idx="4">
                  <c:v>1258.43</c:v>
                </c:pt>
              </c:numCache>
            </c:numRef>
          </c:val>
          <c:smooth val="0"/>
          <c:extLst>
            <c:ext xmlns:c16="http://schemas.microsoft.com/office/drawing/2014/chart" uri="{C3380CC4-5D6E-409C-BE32-E72D297353CC}">
              <c16:uniqueId val="{00000001-A6C7-4C24-B0BC-725FE2D46C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87.04</c:v>
                </c:pt>
                <c:pt idx="2">
                  <c:v>95.67</c:v>
                </c:pt>
                <c:pt idx="3">
                  <c:v>95.1</c:v>
                </c:pt>
                <c:pt idx="4">
                  <c:v>86.59</c:v>
                </c:pt>
              </c:numCache>
            </c:numRef>
          </c:val>
          <c:extLst>
            <c:ext xmlns:c16="http://schemas.microsoft.com/office/drawing/2014/chart" uri="{C3380CC4-5D6E-409C-BE32-E72D297353CC}">
              <c16:uniqueId val="{00000000-7F39-41AA-BA6C-F9B62755CA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74.3</c:v>
                </c:pt>
                <c:pt idx="2">
                  <c:v>72.260000000000005</c:v>
                </c:pt>
                <c:pt idx="3">
                  <c:v>71.84</c:v>
                </c:pt>
                <c:pt idx="4">
                  <c:v>73.36</c:v>
                </c:pt>
              </c:numCache>
            </c:numRef>
          </c:val>
          <c:smooth val="0"/>
          <c:extLst>
            <c:ext xmlns:c16="http://schemas.microsoft.com/office/drawing/2014/chart" uri="{C3380CC4-5D6E-409C-BE32-E72D297353CC}">
              <c16:uniqueId val="{00000001-7F39-41AA-BA6C-F9B62755CA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196.89</c:v>
                </c:pt>
                <c:pt idx="2">
                  <c:v>179.21</c:v>
                </c:pt>
                <c:pt idx="3">
                  <c:v>180.7</c:v>
                </c:pt>
                <c:pt idx="4">
                  <c:v>186.05</c:v>
                </c:pt>
              </c:numCache>
            </c:numRef>
          </c:val>
          <c:extLst>
            <c:ext xmlns:c16="http://schemas.microsoft.com/office/drawing/2014/chart" uri="{C3380CC4-5D6E-409C-BE32-E72D297353CC}">
              <c16:uniqueId val="{00000000-5F73-47D5-97CE-BC82A490FA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221.81</c:v>
                </c:pt>
                <c:pt idx="2">
                  <c:v>230.02</c:v>
                </c:pt>
                <c:pt idx="3">
                  <c:v>228.47</c:v>
                </c:pt>
                <c:pt idx="4">
                  <c:v>224.88</c:v>
                </c:pt>
              </c:numCache>
            </c:numRef>
          </c:val>
          <c:smooth val="0"/>
          <c:extLst>
            <c:ext xmlns:c16="http://schemas.microsoft.com/office/drawing/2014/chart" uri="{C3380CC4-5D6E-409C-BE32-E72D297353CC}">
              <c16:uniqueId val="{00000001-5F73-47D5-97CE-BC82A490FA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6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高島市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47544</v>
      </c>
      <c r="AM8" s="51"/>
      <c r="AN8" s="51"/>
      <c r="AO8" s="51"/>
      <c r="AP8" s="51"/>
      <c r="AQ8" s="51"/>
      <c r="AR8" s="51"/>
      <c r="AS8" s="51"/>
      <c r="AT8" s="46">
        <f>データ!T6</f>
        <v>693.05</v>
      </c>
      <c r="AU8" s="46"/>
      <c r="AV8" s="46"/>
      <c r="AW8" s="46"/>
      <c r="AX8" s="46"/>
      <c r="AY8" s="46"/>
      <c r="AZ8" s="46"/>
      <c r="BA8" s="46"/>
      <c r="BB8" s="46">
        <f>データ!U6</f>
        <v>68.599999999999994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54.7</v>
      </c>
      <c r="J10" s="46"/>
      <c r="K10" s="46"/>
      <c r="L10" s="46"/>
      <c r="M10" s="46"/>
      <c r="N10" s="46"/>
      <c r="O10" s="46"/>
      <c r="P10" s="46">
        <f>データ!P6</f>
        <v>40.520000000000003</v>
      </c>
      <c r="Q10" s="46"/>
      <c r="R10" s="46"/>
      <c r="S10" s="46"/>
      <c r="T10" s="46"/>
      <c r="U10" s="46"/>
      <c r="V10" s="46"/>
      <c r="W10" s="46">
        <f>データ!Q6</f>
        <v>87.67</v>
      </c>
      <c r="X10" s="46"/>
      <c r="Y10" s="46"/>
      <c r="Z10" s="46"/>
      <c r="AA10" s="46"/>
      <c r="AB10" s="46"/>
      <c r="AC10" s="46"/>
      <c r="AD10" s="51">
        <f>データ!R6</f>
        <v>3300</v>
      </c>
      <c r="AE10" s="51"/>
      <c r="AF10" s="51"/>
      <c r="AG10" s="51"/>
      <c r="AH10" s="51"/>
      <c r="AI10" s="51"/>
      <c r="AJ10" s="51"/>
      <c r="AK10" s="2"/>
      <c r="AL10" s="51">
        <f>データ!V6</f>
        <v>19136</v>
      </c>
      <c r="AM10" s="51"/>
      <c r="AN10" s="51"/>
      <c r="AO10" s="51"/>
      <c r="AP10" s="51"/>
      <c r="AQ10" s="51"/>
      <c r="AR10" s="51"/>
      <c r="AS10" s="51"/>
      <c r="AT10" s="46">
        <f>データ!W6</f>
        <v>11.41</v>
      </c>
      <c r="AU10" s="46"/>
      <c r="AV10" s="46"/>
      <c r="AW10" s="46"/>
      <c r="AX10" s="46"/>
      <c r="AY10" s="46"/>
      <c r="AZ10" s="46"/>
      <c r="BA10" s="46"/>
      <c r="BB10" s="46">
        <f>データ!X6</f>
        <v>1677.13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vkOexbtp7YUBElgrtdeVXFZLfxevcOZjzXCrU5CpcTWhcb539VBpBMrd5iffyjPIfUbDZI9dBpa90UFPnfdfw==" saltValue="sWYRsLPttzRfhLvKnK+d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252123</v>
      </c>
      <c r="D6" s="33">
        <f t="shared" si="3"/>
        <v>46</v>
      </c>
      <c r="E6" s="33">
        <f t="shared" si="3"/>
        <v>17</v>
      </c>
      <c r="F6" s="33">
        <f t="shared" si="3"/>
        <v>4</v>
      </c>
      <c r="G6" s="33">
        <f t="shared" si="3"/>
        <v>0</v>
      </c>
      <c r="H6" s="33" t="str">
        <f t="shared" si="3"/>
        <v>滋賀県　高島市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54.7</v>
      </c>
      <c r="P6" s="34">
        <f t="shared" si="3"/>
        <v>40.520000000000003</v>
      </c>
      <c r="Q6" s="34">
        <f t="shared" si="3"/>
        <v>87.67</v>
      </c>
      <c r="R6" s="34">
        <f t="shared" si="3"/>
        <v>3300</v>
      </c>
      <c r="S6" s="34">
        <f t="shared" si="3"/>
        <v>47544</v>
      </c>
      <c r="T6" s="34">
        <f t="shared" si="3"/>
        <v>693.05</v>
      </c>
      <c r="U6" s="34">
        <f t="shared" si="3"/>
        <v>68.599999999999994</v>
      </c>
      <c r="V6" s="34">
        <f t="shared" si="3"/>
        <v>19136</v>
      </c>
      <c r="W6" s="34">
        <f t="shared" si="3"/>
        <v>11.41</v>
      </c>
      <c r="X6" s="34">
        <f t="shared" si="3"/>
        <v>1677.13</v>
      </c>
      <c r="Y6" s="35" t="str">
        <f>IF(Y7="",NA(),Y7)</f>
        <v>-</v>
      </c>
      <c r="Z6" s="35">
        <f t="shared" ref="Z6:AH6" si="4">IF(Z7="",NA(),Z7)</f>
        <v>99.54</v>
      </c>
      <c r="AA6" s="35">
        <f t="shared" si="4"/>
        <v>102.12</v>
      </c>
      <c r="AB6" s="35">
        <f t="shared" si="4"/>
        <v>100.09</v>
      </c>
      <c r="AC6" s="35">
        <f t="shared" si="4"/>
        <v>100.06</v>
      </c>
      <c r="AD6" s="35" t="str">
        <f t="shared" si="4"/>
        <v>-</v>
      </c>
      <c r="AE6" s="35">
        <f t="shared" si="4"/>
        <v>102.13</v>
      </c>
      <c r="AF6" s="35">
        <f t="shared" si="4"/>
        <v>101.72</v>
      </c>
      <c r="AG6" s="35">
        <f t="shared" si="4"/>
        <v>102.73</v>
      </c>
      <c r="AH6" s="35">
        <f t="shared" si="4"/>
        <v>105.78</v>
      </c>
      <c r="AI6" s="34" t="str">
        <f>IF(AI7="","",IF(AI7="-","【-】","【"&amp;SUBSTITUTE(TEXT(AI7,"#,##0.00"),"-","△")&amp;"】"))</f>
        <v>【104.83】</v>
      </c>
      <c r="AJ6" s="35" t="str">
        <f>IF(AJ7="",NA(),AJ7)</f>
        <v>-</v>
      </c>
      <c r="AK6" s="35">
        <f t="shared" ref="AK6:AS6" si="5">IF(AK7="",NA(),AK7)</f>
        <v>1.98</v>
      </c>
      <c r="AL6" s="34">
        <f t="shared" si="5"/>
        <v>0</v>
      </c>
      <c r="AM6" s="34">
        <f t="shared" si="5"/>
        <v>0</v>
      </c>
      <c r="AN6" s="34">
        <f t="shared" si="5"/>
        <v>0</v>
      </c>
      <c r="AO6" s="35" t="str">
        <f t="shared" si="5"/>
        <v>-</v>
      </c>
      <c r="AP6" s="35">
        <f t="shared" si="5"/>
        <v>109.51</v>
      </c>
      <c r="AQ6" s="35">
        <f t="shared" si="5"/>
        <v>112.88</v>
      </c>
      <c r="AR6" s="35">
        <f t="shared" si="5"/>
        <v>94.97</v>
      </c>
      <c r="AS6" s="35">
        <f t="shared" si="5"/>
        <v>63.96</v>
      </c>
      <c r="AT6" s="34" t="str">
        <f>IF(AT7="","",IF(AT7="-","【-】","【"&amp;SUBSTITUTE(TEXT(AT7,"#,##0.00"),"-","△")&amp;"】"))</f>
        <v>【61.55】</v>
      </c>
      <c r="AU6" s="35" t="str">
        <f>IF(AU7="",NA(),AU7)</f>
        <v>-</v>
      </c>
      <c r="AV6" s="35">
        <f t="shared" ref="AV6:BD6" si="6">IF(AV7="",NA(),AV7)</f>
        <v>29.02</v>
      </c>
      <c r="AW6" s="35">
        <f t="shared" si="6"/>
        <v>32.78</v>
      </c>
      <c r="AX6" s="35">
        <f t="shared" si="6"/>
        <v>27.7</v>
      </c>
      <c r="AY6" s="35">
        <f t="shared" si="6"/>
        <v>31.32</v>
      </c>
      <c r="AZ6" s="35" t="str">
        <f t="shared" si="6"/>
        <v>-</v>
      </c>
      <c r="BA6" s="35">
        <f t="shared" si="6"/>
        <v>47.44</v>
      </c>
      <c r="BB6" s="35">
        <f t="shared" si="6"/>
        <v>49.18</v>
      </c>
      <c r="BC6" s="35">
        <f t="shared" si="6"/>
        <v>47.72</v>
      </c>
      <c r="BD6" s="35">
        <f t="shared" si="6"/>
        <v>44.24</v>
      </c>
      <c r="BE6" s="34" t="str">
        <f>IF(BE7="","",IF(BE7="-","【-】","【"&amp;SUBSTITUTE(TEXT(BE7,"#,##0.00"),"-","△")&amp;"】"))</f>
        <v>【45.34】</v>
      </c>
      <c r="BF6" s="35" t="str">
        <f>IF(BF7="",NA(),BF7)</f>
        <v>-</v>
      </c>
      <c r="BG6" s="35">
        <f t="shared" ref="BG6:BO6" si="7">IF(BG7="",NA(),BG7)</f>
        <v>54.75</v>
      </c>
      <c r="BH6" s="35">
        <f t="shared" si="7"/>
        <v>50.43</v>
      </c>
      <c r="BI6" s="35">
        <f t="shared" si="7"/>
        <v>47.55</v>
      </c>
      <c r="BJ6" s="35">
        <f t="shared" si="7"/>
        <v>66.55</v>
      </c>
      <c r="BK6" s="35" t="str">
        <f t="shared" si="7"/>
        <v>-</v>
      </c>
      <c r="BL6" s="35">
        <f t="shared" si="7"/>
        <v>1243.71</v>
      </c>
      <c r="BM6" s="35">
        <f t="shared" si="7"/>
        <v>1194.1500000000001</v>
      </c>
      <c r="BN6" s="35">
        <f t="shared" si="7"/>
        <v>1206.79</v>
      </c>
      <c r="BO6" s="35">
        <f t="shared" si="7"/>
        <v>1258.43</v>
      </c>
      <c r="BP6" s="34" t="str">
        <f>IF(BP7="","",IF(BP7="-","【-】","【"&amp;SUBSTITUTE(TEXT(BP7,"#,##0.00"),"-","△")&amp;"】"))</f>
        <v>【1,260.21】</v>
      </c>
      <c r="BQ6" s="35" t="str">
        <f>IF(BQ7="",NA(),BQ7)</f>
        <v>-</v>
      </c>
      <c r="BR6" s="35">
        <f t="shared" ref="BR6:BZ6" si="8">IF(BR7="",NA(),BR7)</f>
        <v>87.04</v>
      </c>
      <c r="BS6" s="35">
        <f t="shared" si="8"/>
        <v>95.67</v>
      </c>
      <c r="BT6" s="35">
        <f t="shared" si="8"/>
        <v>95.1</v>
      </c>
      <c r="BU6" s="35">
        <f t="shared" si="8"/>
        <v>86.59</v>
      </c>
      <c r="BV6" s="35" t="str">
        <f t="shared" si="8"/>
        <v>-</v>
      </c>
      <c r="BW6" s="35">
        <f t="shared" si="8"/>
        <v>74.3</v>
      </c>
      <c r="BX6" s="35">
        <f t="shared" si="8"/>
        <v>72.260000000000005</v>
      </c>
      <c r="BY6" s="35">
        <f t="shared" si="8"/>
        <v>71.84</v>
      </c>
      <c r="BZ6" s="35">
        <f t="shared" si="8"/>
        <v>73.36</v>
      </c>
      <c r="CA6" s="34" t="str">
        <f>IF(CA7="","",IF(CA7="-","【-】","【"&amp;SUBSTITUTE(TEXT(CA7,"#,##0.00"),"-","△")&amp;"】"))</f>
        <v>【75.29】</v>
      </c>
      <c r="CB6" s="35" t="str">
        <f>IF(CB7="",NA(),CB7)</f>
        <v>-</v>
      </c>
      <c r="CC6" s="35">
        <f t="shared" ref="CC6:CK6" si="9">IF(CC7="",NA(),CC7)</f>
        <v>196.89</v>
      </c>
      <c r="CD6" s="35">
        <f t="shared" si="9"/>
        <v>179.21</v>
      </c>
      <c r="CE6" s="35">
        <f t="shared" si="9"/>
        <v>180.7</v>
      </c>
      <c r="CF6" s="35">
        <f t="shared" si="9"/>
        <v>186.05</v>
      </c>
      <c r="CG6" s="35" t="str">
        <f t="shared" si="9"/>
        <v>-</v>
      </c>
      <c r="CH6" s="35">
        <f t="shared" si="9"/>
        <v>221.81</v>
      </c>
      <c r="CI6" s="35">
        <f t="shared" si="9"/>
        <v>230.02</v>
      </c>
      <c r="CJ6" s="35">
        <f t="shared" si="9"/>
        <v>228.47</v>
      </c>
      <c r="CK6" s="35">
        <f t="shared" si="9"/>
        <v>224.88</v>
      </c>
      <c r="CL6" s="34" t="str">
        <f>IF(CL7="","",IF(CL7="-","【-】","【"&amp;SUBSTITUTE(TEXT(CL7,"#,##0.00"),"-","△")&amp;"】"))</f>
        <v>【215.41】</v>
      </c>
      <c r="CM6" s="35" t="str">
        <f>IF(CM7="",NA(),CM7)</f>
        <v>-</v>
      </c>
      <c r="CN6" s="35">
        <f t="shared" ref="CN6:CV6" si="10">IF(CN7="",NA(),CN7)</f>
        <v>77.760000000000005</v>
      </c>
      <c r="CO6" s="35">
        <f t="shared" si="10"/>
        <v>77.11</v>
      </c>
      <c r="CP6" s="35">
        <f t="shared" si="10"/>
        <v>70</v>
      </c>
      <c r="CQ6" s="35">
        <f t="shared" si="10"/>
        <v>67.78</v>
      </c>
      <c r="CR6" s="35" t="str">
        <f t="shared" si="10"/>
        <v>-</v>
      </c>
      <c r="CS6" s="35">
        <f t="shared" si="10"/>
        <v>43.36</v>
      </c>
      <c r="CT6" s="35">
        <f t="shared" si="10"/>
        <v>42.56</v>
      </c>
      <c r="CU6" s="35">
        <f t="shared" si="10"/>
        <v>42.47</v>
      </c>
      <c r="CV6" s="35">
        <f t="shared" si="10"/>
        <v>42.4</v>
      </c>
      <c r="CW6" s="34" t="str">
        <f>IF(CW7="","",IF(CW7="-","【-】","【"&amp;SUBSTITUTE(TEXT(CW7,"#,##0.00"),"-","△")&amp;"】"))</f>
        <v>【42.90】</v>
      </c>
      <c r="CX6" s="35" t="str">
        <f>IF(CX7="",NA(),CX7)</f>
        <v>-</v>
      </c>
      <c r="CY6" s="35">
        <f t="shared" ref="CY6:DG6" si="11">IF(CY7="",NA(),CY7)</f>
        <v>81.680000000000007</v>
      </c>
      <c r="CZ6" s="35">
        <f t="shared" si="11"/>
        <v>82.54</v>
      </c>
      <c r="DA6" s="35">
        <f t="shared" si="11"/>
        <v>83.1</v>
      </c>
      <c r="DB6" s="35">
        <f t="shared" si="11"/>
        <v>84</v>
      </c>
      <c r="DC6" s="35" t="str">
        <f t="shared" si="11"/>
        <v>-</v>
      </c>
      <c r="DD6" s="35">
        <f t="shared" si="11"/>
        <v>83.06</v>
      </c>
      <c r="DE6" s="35">
        <f t="shared" si="11"/>
        <v>83.32</v>
      </c>
      <c r="DF6" s="35">
        <f t="shared" si="11"/>
        <v>83.75</v>
      </c>
      <c r="DG6" s="35">
        <f t="shared" si="11"/>
        <v>84.19</v>
      </c>
      <c r="DH6" s="34" t="str">
        <f>IF(DH7="","",IF(DH7="-","【-】","【"&amp;SUBSTITUTE(TEXT(DH7,"#,##0.00"),"-","△")&amp;"】"))</f>
        <v>【84.75】</v>
      </c>
      <c r="DI6" s="35" t="str">
        <f>IF(DI7="",NA(),DI7)</f>
        <v>-</v>
      </c>
      <c r="DJ6" s="35">
        <f t="shared" ref="DJ6:DR6" si="12">IF(DJ7="",NA(),DJ7)</f>
        <v>35.51</v>
      </c>
      <c r="DK6" s="35">
        <f t="shared" si="12"/>
        <v>35.03</v>
      </c>
      <c r="DL6" s="35">
        <f t="shared" si="12"/>
        <v>36.69</v>
      </c>
      <c r="DM6" s="35">
        <f t="shared" si="12"/>
        <v>38.299999999999997</v>
      </c>
      <c r="DN6" s="35" t="str">
        <f t="shared" si="12"/>
        <v>-</v>
      </c>
      <c r="DO6" s="35">
        <f t="shared" si="12"/>
        <v>23.93</v>
      </c>
      <c r="DP6" s="35">
        <f t="shared" si="12"/>
        <v>24.68</v>
      </c>
      <c r="DQ6" s="35">
        <f t="shared" si="12"/>
        <v>24.68</v>
      </c>
      <c r="DR6" s="35">
        <f t="shared" si="12"/>
        <v>21.36</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0.01</v>
      </c>
      <c r="EB6" s="35">
        <f t="shared" si="13"/>
        <v>8.6199999999999992</v>
      </c>
      <c r="EC6" s="35">
        <f t="shared" si="13"/>
        <v>0.01</v>
      </c>
      <c r="ED6" s="34" t="str">
        <f>IF(ED7="","",IF(ED7="-","【-】","【"&amp;SUBSTITUTE(TEXT(ED7,"#,##0.00"),"-","△")&amp;"】"))</f>
        <v>【0.01】</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252123</v>
      </c>
      <c r="D7" s="37">
        <v>46</v>
      </c>
      <c r="E7" s="37">
        <v>17</v>
      </c>
      <c r="F7" s="37">
        <v>4</v>
      </c>
      <c r="G7" s="37">
        <v>0</v>
      </c>
      <c r="H7" s="37" t="s">
        <v>96</v>
      </c>
      <c r="I7" s="37" t="s">
        <v>97</v>
      </c>
      <c r="J7" s="37" t="s">
        <v>98</v>
      </c>
      <c r="K7" s="37" t="s">
        <v>99</v>
      </c>
      <c r="L7" s="37" t="s">
        <v>100</v>
      </c>
      <c r="M7" s="37" t="s">
        <v>101</v>
      </c>
      <c r="N7" s="38" t="s">
        <v>102</v>
      </c>
      <c r="O7" s="38">
        <v>54.7</v>
      </c>
      <c r="P7" s="38">
        <v>40.520000000000003</v>
      </c>
      <c r="Q7" s="38">
        <v>87.67</v>
      </c>
      <c r="R7" s="38">
        <v>3300</v>
      </c>
      <c r="S7" s="38">
        <v>47544</v>
      </c>
      <c r="T7" s="38">
        <v>693.05</v>
      </c>
      <c r="U7" s="38">
        <v>68.599999999999994</v>
      </c>
      <c r="V7" s="38">
        <v>19136</v>
      </c>
      <c r="W7" s="38">
        <v>11.41</v>
      </c>
      <c r="X7" s="38">
        <v>1677.13</v>
      </c>
      <c r="Y7" s="38" t="s">
        <v>102</v>
      </c>
      <c r="Z7" s="38">
        <v>99.54</v>
      </c>
      <c r="AA7" s="38">
        <v>102.12</v>
      </c>
      <c r="AB7" s="38">
        <v>100.09</v>
      </c>
      <c r="AC7" s="38">
        <v>100.06</v>
      </c>
      <c r="AD7" s="38" t="s">
        <v>102</v>
      </c>
      <c r="AE7" s="38">
        <v>102.13</v>
      </c>
      <c r="AF7" s="38">
        <v>101.72</v>
      </c>
      <c r="AG7" s="38">
        <v>102.73</v>
      </c>
      <c r="AH7" s="38">
        <v>105.78</v>
      </c>
      <c r="AI7" s="38">
        <v>104.83</v>
      </c>
      <c r="AJ7" s="38" t="s">
        <v>102</v>
      </c>
      <c r="AK7" s="38">
        <v>1.98</v>
      </c>
      <c r="AL7" s="38">
        <v>0</v>
      </c>
      <c r="AM7" s="38">
        <v>0</v>
      </c>
      <c r="AN7" s="38">
        <v>0</v>
      </c>
      <c r="AO7" s="38" t="s">
        <v>102</v>
      </c>
      <c r="AP7" s="38">
        <v>109.51</v>
      </c>
      <c r="AQ7" s="38">
        <v>112.88</v>
      </c>
      <c r="AR7" s="38">
        <v>94.97</v>
      </c>
      <c r="AS7" s="38">
        <v>63.96</v>
      </c>
      <c r="AT7" s="38">
        <v>61.55</v>
      </c>
      <c r="AU7" s="38" t="s">
        <v>102</v>
      </c>
      <c r="AV7" s="38">
        <v>29.02</v>
      </c>
      <c r="AW7" s="38">
        <v>32.78</v>
      </c>
      <c r="AX7" s="38">
        <v>27.7</v>
      </c>
      <c r="AY7" s="38">
        <v>31.32</v>
      </c>
      <c r="AZ7" s="38" t="s">
        <v>102</v>
      </c>
      <c r="BA7" s="38">
        <v>47.44</v>
      </c>
      <c r="BB7" s="38">
        <v>49.18</v>
      </c>
      <c r="BC7" s="38">
        <v>47.72</v>
      </c>
      <c r="BD7" s="38">
        <v>44.24</v>
      </c>
      <c r="BE7" s="38">
        <v>45.34</v>
      </c>
      <c r="BF7" s="38" t="s">
        <v>102</v>
      </c>
      <c r="BG7" s="38">
        <v>54.75</v>
      </c>
      <c r="BH7" s="38">
        <v>50.43</v>
      </c>
      <c r="BI7" s="38">
        <v>47.55</v>
      </c>
      <c r="BJ7" s="38">
        <v>66.55</v>
      </c>
      <c r="BK7" s="38" t="s">
        <v>102</v>
      </c>
      <c r="BL7" s="38">
        <v>1243.71</v>
      </c>
      <c r="BM7" s="38">
        <v>1194.1500000000001</v>
      </c>
      <c r="BN7" s="38">
        <v>1206.79</v>
      </c>
      <c r="BO7" s="38">
        <v>1258.43</v>
      </c>
      <c r="BP7" s="38">
        <v>1260.21</v>
      </c>
      <c r="BQ7" s="38" t="s">
        <v>102</v>
      </c>
      <c r="BR7" s="38">
        <v>87.04</v>
      </c>
      <c r="BS7" s="38">
        <v>95.67</v>
      </c>
      <c r="BT7" s="38">
        <v>95.1</v>
      </c>
      <c r="BU7" s="38">
        <v>86.59</v>
      </c>
      <c r="BV7" s="38" t="s">
        <v>102</v>
      </c>
      <c r="BW7" s="38">
        <v>74.3</v>
      </c>
      <c r="BX7" s="38">
        <v>72.260000000000005</v>
      </c>
      <c r="BY7" s="38">
        <v>71.84</v>
      </c>
      <c r="BZ7" s="38">
        <v>73.36</v>
      </c>
      <c r="CA7" s="38">
        <v>75.290000000000006</v>
      </c>
      <c r="CB7" s="38" t="s">
        <v>102</v>
      </c>
      <c r="CC7" s="38">
        <v>196.89</v>
      </c>
      <c r="CD7" s="38">
        <v>179.21</v>
      </c>
      <c r="CE7" s="38">
        <v>180.7</v>
      </c>
      <c r="CF7" s="38">
        <v>186.05</v>
      </c>
      <c r="CG7" s="38" t="s">
        <v>102</v>
      </c>
      <c r="CH7" s="38">
        <v>221.81</v>
      </c>
      <c r="CI7" s="38">
        <v>230.02</v>
      </c>
      <c r="CJ7" s="38">
        <v>228.47</v>
      </c>
      <c r="CK7" s="38">
        <v>224.88</v>
      </c>
      <c r="CL7" s="38">
        <v>215.41</v>
      </c>
      <c r="CM7" s="38" t="s">
        <v>102</v>
      </c>
      <c r="CN7" s="38">
        <v>77.760000000000005</v>
      </c>
      <c r="CO7" s="38">
        <v>77.11</v>
      </c>
      <c r="CP7" s="38">
        <v>70</v>
      </c>
      <c r="CQ7" s="38">
        <v>67.78</v>
      </c>
      <c r="CR7" s="38" t="s">
        <v>102</v>
      </c>
      <c r="CS7" s="38">
        <v>43.36</v>
      </c>
      <c r="CT7" s="38">
        <v>42.56</v>
      </c>
      <c r="CU7" s="38">
        <v>42.47</v>
      </c>
      <c r="CV7" s="38">
        <v>42.4</v>
      </c>
      <c r="CW7" s="38">
        <v>42.9</v>
      </c>
      <c r="CX7" s="38" t="s">
        <v>102</v>
      </c>
      <c r="CY7" s="38">
        <v>81.680000000000007</v>
      </c>
      <c r="CZ7" s="38">
        <v>82.54</v>
      </c>
      <c r="DA7" s="38">
        <v>83.1</v>
      </c>
      <c r="DB7" s="38">
        <v>84</v>
      </c>
      <c r="DC7" s="38" t="s">
        <v>102</v>
      </c>
      <c r="DD7" s="38">
        <v>83.06</v>
      </c>
      <c r="DE7" s="38">
        <v>83.32</v>
      </c>
      <c r="DF7" s="38">
        <v>83.75</v>
      </c>
      <c r="DG7" s="38">
        <v>84.19</v>
      </c>
      <c r="DH7" s="38">
        <v>84.75</v>
      </c>
      <c r="DI7" s="38" t="s">
        <v>102</v>
      </c>
      <c r="DJ7" s="38">
        <v>35.51</v>
      </c>
      <c r="DK7" s="38">
        <v>35.03</v>
      </c>
      <c r="DL7" s="38">
        <v>36.69</v>
      </c>
      <c r="DM7" s="38">
        <v>38.299999999999997</v>
      </c>
      <c r="DN7" s="38" t="s">
        <v>102</v>
      </c>
      <c r="DO7" s="38">
        <v>23.93</v>
      </c>
      <c r="DP7" s="38">
        <v>24.68</v>
      </c>
      <c r="DQ7" s="38">
        <v>24.68</v>
      </c>
      <c r="DR7" s="38">
        <v>21.36</v>
      </c>
      <c r="DS7" s="38">
        <v>23.6</v>
      </c>
      <c r="DT7" s="38" t="s">
        <v>102</v>
      </c>
      <c r="DU7" s="38">
        <v>0</v>
      </c>
      <c r="DV7" s="38">
        <v>0</v>
      </c>
      <c r="DW7" s="38">
        <v>0</v>
      </c>
      <c r="DX7" s="38">
        <v>0</v>
      </c>
      <c r="DY7" s="38" t="s">
        <v>102</v>
      </c>
      <c r="DZ7" s="38">
        <v>0</v>
      </c>
      <c r="EA7" s="38">
        <v>0.01</v>
      </c>
      <c r="EB7" s="38">
        <v>8.6199999999999992</v>
      </c>
      <c r="EC7" s="38">
        <v>0.01</v>
      </c>
      <c r="ED7" s="38">
        <v>0.01</v>
      </c>
      <c r="EE7" s="38" t="s">
        <v>102</v>
      </c>
      <c r="EF7" s="38">
        <v>0</v>
      </c>
      <c r="EG7" s="38">
        <v>0</v>
      </c>
      <c r="EH7" s="38">
        <v>0</v>
      </c>
      <c r="EI7" s="38">
        <v>0</v>
      </c>
      <c r="EJ7" s="38" t="s">
        <v>102</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2021-12-03T07:25:27Z</dcterms:created>
  <dcterms:modified xsi:type="dcterms:W3CDTF">2022-01-24T10:27:51Z</dcterms:modified>
  <cp:category/>
</cp:coreProperties>
</file>