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5\20240207〆_公営企業に係る経営比較分析表（令和４年度決算）の分析等について\252123_高島市\"/>
    </mc:Choice>
  </mc:AlternateContent>
  <workbookProtection workbookAlgorithmName="SHA-512" workbookHashValue="TVDFi3gRFhZs9Sp823/J4RwB1j9+Uck5JgXT+5pCCYmY6IvA/GoBNC72V8AtCTjjXZd1blCY1KG6Mepb6u9uqQ==" workbookSaltValue="np337u9wQHlB9awFIEeXC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<sst xmlns="http://schemas.openxmlformats.org/spreadsheetml/2006/main" count="231" uniqueCount="117">
  <si>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</si>
  <si>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</si>
  <si>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</si>
  <si>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</si>
  <si>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</si>
  <si>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</si>
  <si>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</si>
  <si>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</si>
  <si>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</si>
  <si>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</si>
  <si>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</si>
  <si>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</si>
  <si>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</si>
  <si>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</si>
  <si>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</si>
  <si>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</si>
  <si>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</si>
  <si>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</si>
  <si>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</si>
  <si>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</si>
  <si>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</si>
  <si>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</si>
  <si>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</si>
  <si>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</si>
  <si>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</si>
  <si>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</si>
  <si>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</si>
  <si>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</si>
  <si>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</si>
  <si>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</si>
  <si>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</si>
  <si>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</si>
  <si>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</si>
  <si>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</si>
  <si>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</si>
  <si>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</si>
  <si>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</si>
  <si>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</si>
  <si>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</si>
  <si>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</si>
  <si>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</si>
  <si>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</si>
  <si>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</si>
  <si>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</si>
  <si>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</si>
  <si>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</si>
  <si>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</si>
  <si>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</si>
  <si>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</si>
  <si>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</si>
  <si>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</si>
  <si>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</si>
  <si>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</si>
  <si>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</si>
  <si>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</si>
  <si>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</si>
  <si>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</si>
  <si>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</si>
  <si>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</si>
  <si>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</si>
  <si>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</si>
  <si>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</si>
  <si>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</si>
  <si>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</si>
  <si>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</si>
  <si>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</si>
  <si>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</si>
  <si>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</si>
  <si>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</si>
  <si>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</si>
  <si>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</si>
  <si>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</si>
  <si>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</si>
  <si>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</si>
  <si>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</si>
  <si>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</si>
  <si>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</si>
  <si>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</si>
  <si>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</si>
  <si>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</si>
  <si>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</si>
  <si>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</si>
  <si>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</si>
  <si>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</si>
  <si>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</si>
  <si>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</si>
  <si>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</si>
  <si>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</si>
  <si>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</si>
  <si>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</si>
  <si>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</si>
  <si>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</si>
  <si>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</si>
  <si>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</si>
  <si>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</si>
  <si>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</si>
  <si>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</si>
  <si>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</si>
  <si>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</si>
  <si>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</si>
  <si>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</si>
  <si>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</si>
  <si>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</si>
  <si>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</si>
  <si>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</si>
  <si>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</si>
  <si>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</si>
  <si>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</si>
  <si>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</si>
  <si>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</si>
  <si>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</si>
  <si>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</si>
  <si>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</si>
  <si>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</si>
  <si>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</si>
  <si>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1">
      <t>カイチク</t>
    </rPh>
    <rPh sb="101" eb="103">
      <t>コウシン</t>
    </rPh>
    <rPh sb="104" eb="105">
      <t>オコナ</t>
    </rPh>
    <rPh sb="109" eb="113">
      <t>ジゾクカノウ</t>
    </rPh>
    <rPh sb="114" eb="118">
      <t>ジギョウケイエイ</t>
    </rPh>
    <rPh sb="119" eb="120">
      <t>ツト</t>
    </rPh>
    <rPh sb="124" eb="126">
      <t>ヒツヨウ</t>
    </rPh>
    <phoneticPr fontId="4"/>
  </si>
  <si>
    <t>①経常収支比率は、ほぼ前年度と同じ結果となった。
③流動比率は、手持ち資金が少なく、企業債償還額が多いことにより、１００％を下回っている。また、類似団体と比較して定位で推移していることから、資金の造成を図る必要がある。
④企業債残高対事業規模比率は、類似団体より低位で推移しており、比較的良好と思われる。
⑤経費回収率は、汚水処理費の増加により前年度を下回った。
⑥汚水処理原価は、汚水処理費の増加により前年度を上回った。
⑦施設利用率は、類似団体を上回っている。
⑧水洗化率は、農業集落排水からの接続により年々上昇しているが、継続した啓発により引き続き水洗化率の向上を目指す必要がある。</t>
    <rPh sb="0" eb="7">
      <t>１ケイジョウシュウシヒリツ</t>
    </rPh>
    <rPh sb="11" eb="14">
      <t>ゼンネンド</t>
    </rPh>
    <rPh sb="15" eb="16">
      <t>オナ</t>
    </rPh>
    <rPh sb="17" eb="19">
      <t>ケッカ</t>
    </rPh>
    <rPh sb="26" eb="30">
      <t>リュウドウヒリツ</t>
    </rPh>
    <rPh sb="32" eb="34">
      <t>テモ</t>
    </rPh>
    <rPh sb="35" eb="37">
      <t>シキン</t>
    </rPh>
    <rPh sb="38" eb="39">
      <t>スク</t>
    </rPh>
    <rPh sb="42" eb="44">
      <t>キギョウサ</t>
    </rPh>
    <rPh sb="44" eb="50">
      <t>イショウカンガクガオオ</t>
    </rPh>
    <rPh sb="62" eb="64">
      <t>シタマワ</t>
    </rPh>
    <rPh sb="111" eb="117">
      <t>キギョウサイザンダカタイ</t>
    </rPh>
    <rPh sb="117" eb="119">
      <t>ジギョウ</t>
    </rPh>
    <rPh sb="119" eb="121">
      <t>キボ</t>
    </rPh>
    <rPh sb="121" eb="123">
      <t>ヒリツ</t>
    </rPh>
    <rPh sb="125" eb="127">
      <t>ルイジ</t>
    </rPh>
    <rPh sb="127" eb="129">
      <t>ダンタイ</t>
    </rPh>
    <rPh sb="131" eb="133">
      <t>テイイ</t>
    </rPh>
    <rPh sb="134" eb="136">
      <t>スイイ</t>
    </rPh>
    <rPh sb="141" eb="144">
      <t>ヒカクテキ</t>
    </rPh>
    <rPh sb="144" eb="146">
      <t>リョウコウ</t>
    </rPh>
    <rPh sb="147" eb="148">
      <t>オモ</t>
    </rPh>
    <rPh sb="154" eb="156">
      <t>ケイヒ</t>
    </rPh>
    <rPh sb="156" eb="159">
      <t>カイシュウリツ</t>
    </rPh>
    <rPh sb="172" eb="175">
      <t>ゼンネンド</t>
    </rPh>
    <rPh sb="176" eb="177">
      <t>シタ</t>
    </rPh>
    <rPh sb="183" eb="185">
      <t>オスイ</t>
    </rPh>
    <rPh sb="185" eb="187">
      <t>ショリ</t>
    </rPh>
    <rPh sb="187" eb="189">
      <t>ゲンカ</t>
    </rPh>
    <rPh sb="197" eb="199">
      <t>ゾウカ</t>
    </rPh>
    <rPh sb="202" eb="205">
      <t>ゼンネンド</t>
    </rPh>
    <rPh sb="213" eb="215">
      <t>シセツ</t>
    </rPh>
    <rPh sb="215" eb="217">
      <t>リヨウ</t>
    </rPh>
    <rPh sb="217" eb="218">
      <t>リツ</t>
    </rPh>
    <rPh sb="220" eb="222">
      <t>ルイジ</t>
    </rPh>
    <rPh sb="222" eb="224">
      <t>ダンタイ</t>
    </rPh>
    <rPh sb="225" eb="227">
      <t>ウワマワ</t>
    </rPh>
    <rPh sb="234" eb="238">
      <t>スイセンカリツ</t>
    </rPh>
    <rPh sb="240" eb="242">
      <t>ノウギョウ</t>
    </rPh>
    <rPh sb="242" eb="244">
      <t>シュウラク</t>
    </rPh>
    <rPh sb="244" eb="246">
      <t>ハイスイ</t>
    </rPh>
    <rPh sb="249" eb="251">
      <t>セツゾク</t>
    </rPh>
    <rPh sb="254" eb="256">
      <t>ネンネン</t>
    </rPh>
    <rPh sb="256" eb="258">
      <t>ジョウショウ</t>
    </rPh>
    <rPh sb="264" eb="266">
      <t>ケイゾク</t>
    </rPh>
    <rPh sb="268" eb="270">
      <t>ケイハツ</t>
    </rPh>
    <rPh sb="273" eb="274">
      <t>ヒ</t>
    </rPh>
    <rPh sb="275" eb="276">
      <t>ツヅ</t>
    </rPh>
    <rPh sb="277" eb="280">
      <t>スイセンカ</t>
    </rPh>
    <rPh sb="280" eb="281">
      <t>リツ</t>
    </rPh>
    <rPh sb="282" eb="284">
      <t>コウジョウ</t>
    </rPh>
    <rPh sb="285" eb="287">
      <t>メザ</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</si>
</sst>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76-45B2-89E7-F90C6D8EBB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B276-45B2-89E7-F90C6D8EBB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77.11</c:v>
                </c:pt>
                <c:pt idx="1">
                  <c:v>70</c:v>
                </c:pt>
                <c:pt idx="2">
                  <c:v>67.78</c:v>
                </c:pt>
                <c:pt idx="3">
                  <c:v>64</c:v>
                </c:pt>
                <c:pt idx="4">
                  <c:v>63.33</c:v>
                </c:pt>
              </c:numCache>
            </c:numRef>
          </c:val>
          <c:extLst>
            <c:ext xmlns:c16="http://schemas.microsoft.com/office/drawing/2014/chart" uri="{C3380CC4-5D6E-409C-BE32-E72D297353CC}">
              <c16:uniqueId val="{00000000-8822-4D7C-BB21-CFC9917259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8822-4D7C-BB21-CFC9917259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82.54</c:v>
                </c:pt>
                <c:pt idx="1">
                  <c:v>83.1</c:v>
                </c:pt>
                <c:pt idx="2">
                  <c:v>84</c:v>
                </c:pt>
                <c:pt idx="3">
                  <c:v>86.53</c:v>
                </c:pt>
                <c:pt idx="4">
                  <c:v>87.04</c:v>
                </c:pt>
              </c:numCache>
            </c:numRef>
          </c:val>
          <c:extLst>
            <c:ext xmlns:c16="http://schemas.microsoft.com/office/drawing/2014/chart" uri="{C3380CC4-5D6E-409C-BE32-E72D297353CC}">
              <c16:uniqueId val="{00000000-7C8C-4089-9BE5-A3B3D63374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C8C-4089-9BE5-A3B3D63374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102.12</c:v>
                </c:pt>
                <c:pt idx="1">
                  <c:v>100.09</c:v>
                </c:pt>
                <c:pt idx="2">
                  <c:v>100.06</c:v>
                </c:pt>
                <c:pt idx="3">
                  <c:v>100.11</c:v>
                </c:pt>
                <c:pt idx="4">
                  <c:v>100.07</c:v>
                </c:pt>
              </c:numCache>
            </c:numRef>
          </c:val>
          <c:extLst>
            <c:ext xmlns:c16="http://schemas.microsoft.com/office/drawing/2014/chart" uri="{C3380CC4-5D6E-409C-BE32-E72D297353CC}">
              <c16:uniqueId val="{00000000-AB5C-413E-8D79-DC7A6A3DF4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B5C-413E-8D79-DC7A6A3DF4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35.03</c:v>
                </c:pt>
                <c:pt idx="1">
                  <c:v>36.69</c:v>
                </c:pt>
                <c:pt idx="2">
                  <c:v>38.299999999999997</c:v>
                </c:pt>
                <c:pt idx="3">
                  <c:v>40</c:v>
                </c:pt>
                <c:pt idx="4">
                  <c:v>41.69</c:v>
                </c:pt>
              </c:numCache>
            </c:numRef>
          </c:val>
          <c:extLst>
            <c:ext xmlns:c16="http://schemas.microsoft.com/office/drawing/2014/chart" uri="{C3380CC4-5D6E-409C-BE32-E72D297353CC}">
              <c16:uniqueId val="{00000000-500E-49CD-A8D4-6206FB4690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500E-49CD-A8D4-6206FB4690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4-4799-85AD-59179035D1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C524-4799-85AD-59179035D1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B-4BBC-AF98-7B42E48D19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6D0B-4BBC-AF98-7B42E48D19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32.78</c:v>
                </c:pt>
                <c:pt idx="1">
                  <c:v>27.7</c:v>
                </c:pt>
                <c:pt idx="2">
                  <c:v>31.32</c:v>
                </c:pt>
                <c:pt idx="3">
                  <c:v>36.51</c:v>
                </c:pt>
                <c:pt idx="4">
                  <c:v>33.92</c:v>
                </c:pt>
              </c:numCache>
            </c:numRef>
          </c:val>
          <c:extLst>
            <c:ext xmlns:c16="http://schemas.microsoft.com/office/drawing/2014/chart" uri="{C3380CC4-5D6E-409C-BE32-E72D297353CC}">
              <c16:uniqueId val="{00000000-AAF3-4D2C-B9C8-AAFA06DF21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AAF3-4D2C-B9C8-AAFA06DF21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50.43</c:v>
                </c:pt>
                <c:pt idx="1">
                  <c:v>47.55</c:v>
                </c:pt>
                <c:pt idx="2">
                  <c:v>66.55</c:v>
                </c:pt>
                <c:pt idx="3">
                  <c:v>67.59</c:v>
                </c:pt>
                <c:pt idx="4">
                  <c:v>63.61</c:v>
                </c:pt>
              </c:numCache>
            </c:numRef>
          </c:val>
          <c:extLst>
            <c:ext xmlns:c16="http://schemas.microsoft.com/office/drawing/2014/chart" uri="{C3380CC4-5D6E-409C-BE32-E72D297353CC}">
              <c16:uniqueId val="{00000000-08E7-4E38-AD1F-9344DBA757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8E7-4E38-AD1F-9344DBA757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95.67</c:v>
                </c:pt>
                <c:pt idx="1">
                  <c:v>95.1</c:v>
                </c:pt>
                <c:pt idx="2">
                  <c:v>86.59</c:v>
                </c:pt>
                <c:pt idx="3">
                  <c:v>94.87</c:v>
                </c:pt>
                <c:pt idx="4">
                  <c:v>92.9</c:v>
                </c:pt>
              </c:numCache>
            </c:numRef>
          </c:val>
          <c:extLst>
            <c:ext xmlns:c16="http://schemas.microsoft.com/office/drawing/2014/chart" uri="{C3380CC4-5D6E-409C-BE32-E72D297353CC}">
              <c16:uniqueId val="{00000000-5D11-41EA-9852-B5CD53A919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D11-41EA-9852-B5CD53A919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179.21</c:v>
                </c:pt>
                <c:pt idx="1">
                  <c:v>180.7</c:v>
                </c:pt>
                <c:pt idx="2">
                  <c:v>186.05</c:v>
                </c:pt>
                <c:pt idx="3">
                  <c:v>180.27</c:v>
                </c:pt>
                <c:pt idx="4">
                  <c:v>184.58</c:v>
                </c:pt>
              </c:numCache>
            </c:numRef>
          </c:val>
          <c:extLst>
            <c:ext xmlns:c16="http://schemas.microsoft.com/office/drawing/2014/chart" uri="{C3380CC4-5D6E-409C-BE32-E72D297353CC}">
              <c16:uniqueId val="{00000000-973D-4A3D-B321-3DA3B4EBDE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973D-4A3D-B321-3DA3B4EBDE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46394</v>
      </c>
      <c r="AM8" s="37"/>
      <c r="AN8" s="37"/>
      <c r="AO8" s="37"/>
      <c r="AP8" s="37"/>
      <c r="AQ8" s="37"/>
      <c r="AR8" s="37"/>
      <c r="AS8" s="37"/>
      <c r="AT8" s="38">
        <f>データ!T6</f>
        <v>693.05</v>
      </c>
      <c r="AU8" s="38"/>
      <c r="AV8" s="38"/>
      <c r="AW8" s="38"/>
      <c r="AX8" s="38"/>
      <c r="AY8" s="38"/>
      <c r="AZ8" s="38"/>
      <c r="BA8" s="38"/>
      <c r="BB8" s="38">
        <f>データ!U6</f>
        <v>66.94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58.27</v>
      </c>
      <c r="J10" s="38"/>
      <c r="K10" s="38"/>
      <c r="L10" s="38"/>
      <c r="M10" s="38"/>
      <c r="N10" s="38"/>
      <c r="O10" s="38"/>
      <c r="P10" s="38">
        <f>データ!P6</f>
        <v>40.51</v>
      </c>
      <c r="Q10" s="38"/>
      <c r="R10" s="38"/>
      <c r="S10" s="38"/>
      <c r="T10" s="38"/>
      <c r="U10" s="38"/>
      <c r="V10" s="38"/>
      <c r="W10" s="38">
        <f>データ!Q6</f>
        <v>91.21</v>
      </c>
      <c r="X10" s="38"/>
      <c r="Y10" s="38"/>
      <c r="Z10" s="38"/>
      <c r="AA10" s="38"/>
      <c r="AB10" s="38"/>
      <c r="AC10" s="38"/>
      <c r="AD10" s="37">
        <f>データ!R6</f>
        <v>3300</v>
      </c>
      <c r="AE10" s="37"/>
      <c r="AF10" s="37"/>
      <c r="AG10" s="37"/>
      <c r="AH10" s="37"/>
      <c r="AI10" s="37"/>
      <c r="AJ10" s="37"/>
      <c r="AK10" s="2"/>
      <c r="AL10" s="37">
        <f>データ!V6</f>
        <v>18729</v>
      </c>
      <c r="AM10" s="37"/>
      <c r="AN10" s="37"/>
      <c r="AO10" s="37"/>
      <c r="AP10" s="37"/>
      <c r="AQ10" s="37"/>
      <c r="AR10" s="37"/>
      <c r="AS10" s="37"/>
      <c r="AT10" s="38">
        <f>データ!W6</f>
        <v>11.86</v>
      </c>
      <c r="AU10" s="38"/>
      <c r="AV10" s="38"/>
      <c r="AW10" s="38"/>
      <c r="AX10" s="38"/>
      <c r="AY10" s="38"/>
      <c r="AZ10" s="38"/>
      <c r="BA10" s="38"/>
      <c r="BB10" s="38">
        <f>データ!X6</f>
        <v>1579.17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nAsd1Ai6FizCQPXlbvSLM2Mq3enQY03lGX9J8ZpDliJBH5yAW8khDfRKpfJCXsXdD3WnBiQ/R8iMaTEkjb2vXA==" saltValue="dz16iH76QZucc0KRSUjr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252123</v>
      </c>
      <c r="D6" s="19">
        <f t="shared" si="3"/>
        <v>46</v>
      </c>
      <c r="E6" s="19">
        <f t="shared" si="3"/>
        <v>17</v>
      </c>
      <c r="F6" s="19">
        <f t="shared" si="3"/>
        <v>4</v>
      </c>
      <c r="G6" s="19">
        <f t="shared" si="3"/>
        <v>0</v>
      </c>
      <c r="H6" s="19" t="str">
        <f t="shared" si="3"/>
        <v>滋賀県　高島市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58.27</v>
      </c>
      <c r="P6" s="20">
        <f t="shared" si="3"/>
        <v>40.51</v>
      </c>
      <c r="Q6" s="20">
        <f t="shared" si="3"/>
        <v>91.21</v>
      </c>
      <c r="R6" s="20">
        <f t="shared" si="3"/>
        <v>3300</v>
      </c>
      <c r="S6" s="20">
        <f t="shared" si="3"/>
        <v>46394</v>
      </c>
      <c r="T6" s="20">
        <f t="shared" si="3"/>
        <v>693.05</v>
      </c>
      <c r="U6" s="20">
        <f t="shared" si="3"/>
        <v>66.94</v>
      </c>
      <c r="V6" s="20">
        <f t="shared" si="3"/>
        <v>18729</v>
      </c>
      <c r="W6" s="20">
        <f t="shared" si="3"/>
        <v>11.86</v>
      </c>
      <c r="X6" s="20">
        <f t="shared" si="3"/>
        <v>1579.17</v>
      </c>
      <c r="Y6" s="21">
        <f>IF(Y7="",NA(),Y7)</f>
        <v>102.12</v>
      </c>
      <c r="Z6" s="21">
        <f t="shared" ref="Z6:AH6" si="4">IF(Z7="",NA(),Z7)</f>
        <v>100.09</v>
      </c>
      <c r="AA6" s="21">
        <f t="shared" si="4"/>
        <v>100.06</v>
      </c>
      <c r="AB6" s="21">
        <f t="shared" si="4"/>
        <v>100.11</v>
      </c>
      <c r="AC6" s="21">
        <f t="shared" si="4"/>
        <v>100.07</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32.78</v>
      </c>
      <c r="AV6" s="21">
        <f t="shared" ref="AV6:BD6" si="6">IF(AV7="",NA(),AV7)</f>
        <v>27.7</v>
      </c>
      <c r="AW6" s="21">
        <f t="shared" si="6"/>
        <v>31.32</v>
      </c>
      <c r="AX6" s="21">
        <f t="shared" si="6"/>
        <v>36.51</v>
      </c>
      <c r="AY6" s="21">
        <f t="shared" si="6"/>
        <v>33.92</v>
      </c>
      <c r="AZ6" s="21">
        <f t="shared" si="6"/>
        <v>49.18</v>
      </c>
      <c r="BA6" s="21">
        <f t="shared" si="6"/>
        <v>47.72</v>
      </c>
      <c r="BB6" s="21">
        <f t="shared" si="6"/>
        <v>44.24</v>
      </c>
      <c r="BC6" s="21">
        <f t="shared" si="6"/>
        <v>43.07</v>
      </c>
      <c r="BD6" s="21">
        <f t="shared" si="6"/>
        <v>45.42</v>
      </c>
      <c r="BE6" s="20" t="str">
        <f>IF(BE7="","",IF(BE7="-","【-】","【"&amp;SUBSTITUTE(TEXT(BE7,"#,##0.00"),"-","△")&amp;"】"))</f>
        <v>【44.25】</v>
      </c>
      <c r="BF6" s="21">
        <f>IF(BF7="",NA(),BF7)</f>
        <v>50.43</v>
      </c>
      <c r="BG6" s="21">
        <f t="shared" ref="BG6:BO6" si="7">IF(BG7="",NA(),BG7)</f>
        <v>47.55</v>
      </c>
      <c r="BH6" s="21">
        <f t="shared" si="7"/>
        <v>66.55</v>
      </c>
      <c r="BI6" s="21">
        <f t="shared" si="7"/>
        <v>67.59</v>
      </c>
      <c r="BJ6" s="21">
        <f t="shared" si="7"/>
        <v>63.61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95.67</v>
      </c>
      <c r="BR6" s="21">
        <f t="shared" ref="BR6:BZ6" si="8">IF(BR7="",NA(),BR7)</f>
        <v>95.1</v>
      </c>
      <c r="BS6" s="21">
        <f t="shared" si="8"/>
        <v>86.59</v>
      </c>
      <c r="BT6" s="21">
        <f t="shared" si="8"/>
        <v>94.87</v>
      </c>
      <c r="BU6" s="21">
        <f t="shared" si="8"/>
        <v>92.9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179.21</v>
      </c>
      <c r="CC6" s="21">
        <f t="shared" ref="CC6:CK6" si="9">IF(CC7="",NA(),CC7)</f>
        <v>180.7</v>
      </c>
      <c r="CD6" s="21">
        <f t="shared" si="9"/>
        <v>186.05</v>
      </c>
      <c r="CE6" s="21">
        <f t="shared" si="9"/>
        <v>180.27</v>
      </c>
      <c r="CF6" s="21">
        <f t="shared" si="9"/>
        <v>184.58</v>
      </c>
      <c r="CG6" s="21">
        <f t="shared" si="9"/>
        <v>230.02</v>
      </c>
      <c r="CH6" s="21">
        <f t="shared" si="9"/>
        <v>228.47</v>
      </c>
      <c r="CI6" s="21">
        <f t="shared" si="9"/>
        <v>224.88</v>
      </c>
      <c r="CJ6" s="21">
        <f t="shared" si="9"/>
        <v>228.64</v>
      </c>
      <c r="CK6" s="21">
        <f t="shared" si="9"/>
        <v>239.46</v>
      </c>
      <c r="CL6" s="20" t="str">
        <f>IF(CL7="","",IF(CL7="-","【-】","【"&amp;SUBSTITUTE(TEXT(CL7,"#,##0.00"),"-","△")&amp;"】"))</f>
        <v>【220.62】</v>
      </c>
      <c r="CM6" s="21">
        <f>IF(CM7="",NA(),CM7)</f>
        <v>77.11</v>
      </c>
      <c r="CN6" s="21">
        <f t="shared" ref="CN6:CV6" si="10">IF(CN7="",NA(),CN7)</f>
        <v>70</v>
      </c>
      <c r="CO6" s="21">
        <f t="shared" si="10"/>
        <v>67.78</v>
      </c>
      <c r="CP6" s="21">
        <f t="shared" si="10"/>
        <v>64</v>
      </c>
      <c r="CQ6" s="21">
        <f t="shared" si="10"/>
        <v>63.33</v>
      </c>
      <c r="CR6" s="21">
        <f t="shared" si="10"/>
        <v>42.56</v>
      </c>
      <c r="CS6" s="21">
        <f t="shared" si="10"/>
        <v>42.47</v>
      </c>
      <c r="CT6" s="21">
        <f t="shared" si="10"/>
        <v>42.4</v>
      </c>
      <c r="CU6" s="21">
        <f t="shared" si="10"/>
        <v>42.28</v>
      </c>
      <c r="CV6" s="21">
        <f t="shared" si="10"/>
        <v>41.06</v>
      </c>
      <c r="CW6" s="20" t="str">
        <f>IF(CW7="","",IF(CW7="-","【-】","【"&amp;SUBSTITUTE(TEXT(CW7,"#,##0.00"),"-","△")&amp;"】"))</f>
        <v>【42.22】</v>
      </c>
      <c r="CX6" s="21">
        <f>IF(CX7="",NA(),CX7)</f>
        <v>82.54</v>
      </c>
      <c r="CY6" s="21">
        <f t="shared" ref="CY6:DG6" si="11">IF(CY7="",NA(),CY7)</f>
        <v>83.1</v>
      </c>
      <c r="CZ6" s="21">
        <f t="shared" si="11"/>
        <v>84</v>
      </c>
      <c r="DA6" s="21">
        <f t="shared" si="11"/>
        <v>86.53</v>
      </c>
      <c r="DB6" s="21">
        <f t="shared" si="11"/>
        <v>87.04</v>
      </c>
      <c r="DC6" s="21">
        <f t="shared" si="11"/>
        <v>83.32</v>
      </c>
      <c r="DD6" s="21">
        <f t="shared" si="11"/>
        <v>83.75</v>
      </c>
      <c r="DE6" s="21">
        <f t="shared" si="11"/>
        <v>84.19</v>
      </c>
      <c r="DF6" s="21">
        <f t="shared" si="11"/>
        <v>84.34</v>
      </c>
      <c r="DG6" s="21">
        <f t="shared" si="11"/>
        <v>84.34</v>
      </c>
      <c r="DH6" s="20" t="str">
        <f>IF(DH7="","",IF(DH7="-","【-】","【"&amp;SUBSTITUTE(TEXT(DH7,"#,##0.00"),"-","△")&amp;"】"))</f>
        <v>【85.67】</v>
      </c>
      <c r="DI6" s="21">
        <f>IF(DI7="",NA(),DI7)</f>
        <v>35.03</v>
      </c>
      <c r="DJ6" s="21">
        <f t="shared" ref="DJ6:DR6" si="12">IF(DJ7="",NA(),DJ7)</f>
        <v>36.69</v>
      </c>
      <c r="DK6" s="21">
        <f t="shared" si="12"/>
        <v>38.299999999999997</v>
      </c>
      <c r="DL6" s="21">
        <f t="shared" si="12"/>
        <v>40</v>
      </c>
      <c r="DM6" s="21">
        <f t="shared" si="12"/>
        <v>41.69</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252123</v>
      </c>
      <c r="D7" s="23">
        <v>46</v>
      </c>
      <c r="E7" s="23">
        <v>17</v>
      </c>
      <c r="F7" s="23">
        <v>4</v>
      </c>
      <c r="G7" s="23">
        <v>0</v>
      </c>
      <c r="H7" s="23" t="s">
        <v>95</v>
      </c>
      <c r="I7" s="23" t="s">
        <v>96</v>
      </c>
      <c r="J7" s="23" t="s">
        <v>97</v>
      </c>
      <c r="K7" s="23" t="s">
        <v>98</v>
      </c>
      <c r="L7" s="23" t="s">
        <v>99</v>
      </c>
      <c r="M7" s="23" t="s">
        <v>100</v>
      </c>
      <c r="N7" s="24" t="s">
        <v>101</v>
      </c>
      <c r="O7" s="24">
        <v>58.27</v>
      </c>
      <c r="P7" s="24">
        <v>40.51</v>
      </c>
      <c r="Q7" s="24">
        <v>91.21</v>
      </c>
      <c r="R7" s="24">
        <v>3300</v>
      </c>
      <c r="S7" s="24">
        <v>46394</v>
      </c>
      <c r="T7" s="24">
        <v>693.05</v>
      </c>
      <c r="U7" s="24">
        <v>66.94</v>
      </c>
      <c r="V7" s="24">
        <v>18729</v>
      </c>
      <c r="W7" s="24">
        <v>11.86</v>
      </c>
      <c r="X7" s="24">
        <v>1579.17</v>
      </c>
      <c r="Y7" s="24">
        <v>102.12</v>
      </c>
      <c r="Z7" s="24">
        <v>100.09</v>
      </c>
      <c r="AA7" s="24">
        <v>100.06</v>
      </c>
      <c r="AB7" s="24">
        <v>100.11</v>
      </c>
      <c r="AC7" s="24">
        <v>100.07</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32.78</v>
      </c>
      <c r="AV7" s="24">
        <v>27.7</v>
      </c>
      <c r="AW7" s="24">
        <v>31.32</v>
      </c>
      <c r="AX7" s="24">
        <v>36.51</v>
      </c>
      <c r="AY7" s="24">
        <v>33.92</v>
      </c>
      <c r="AZ7" s="24">
        <v>49.18</v>
      </c>
      <c r="BA7" s="24">
        <v>47.72</v>
      </c>
      <c r="BB7" s="24">
        <v>44.24</v>
      </c>
      <c r="BC7" s="24">
        <v>43.07</v>
      </c>
      <c r="BD7" s="24">
        <v>45.42</v>
      </c>
      <c r="BE7" s="24">
        <v>44.25</v>
      </c>
      <c r="BF7" s="24">
        <v>50.43</v>
      </c>
      <c r="BG7" s="24">
        <v>47.55</v>
      </c>
      <c r="BH7" s="24">
        <v>66.55</v>
      </c>
      <c r="BI7" s="24">
        <v>67.59</v>
      </c>
      <c r="BJ7" s="24">
        <v>63.61</v>
      </c>
      <c r="BK7" s="24">
        <v>1194.1500000000001</v>
      </c>
      <c r="BL7" s="24">
        <v>1206.79</v>
      </c>
      <c r="BM7" s="24">
        <v>1258.43</v>
      </c>
      <c r="BN7" s="24">
        <v>1163.75</v>
      </c>
      <c r="BO7" s="24">
        <v>1195.47</v>
      </c>
      <c r="BP7" s="24">
        <v>1182.1099999999999</v>
      </c>
      <c r="BQ7" s="24">
        <v>95.67</v>
      </c>
      <c r="BR7" s="24">
        <v>95.1</v>
      </c>
      <c r="BS7" s="24">
        <v>86.59</v>
      </c>
      <c r="BT7" s="24">
        <v>94.87</v>
      </c>
      <c r="BU7" s="24">
        <v>92.9</v>
      </c>
      <c r="BV7" s="24">
        <v>72.260000000000005</v>
      </c>
      <c r="BW7" s="24">
        <v>71.84</v>
      </c>
      <c r="BX7" s="24">
        <v>73.36</v>
      </c>
      <c r="BY7" s="24">
        <v>72.599999999999994</v>
      </c>
      <c r="BZ7" s="24">
        <v>69.430000000000007</v>
      </c>
      <c r="CA7" s="24">
        <v>73.78</v>
      </c>
      <c r="CB7" s="24">
        <v>179.21</v>
      </c>
      <c r="CC7" s="24">
        <v>180.7</v>
      </c>
      <c r="CD7" s="24">
        <v>186.05</v>
      </c>
      <c r="CE7" s="24">
        <v>180.27</v>
      </c>
      <c r="CF7" s="24">
        <v>184.58</v>
      </c>
      <c r="CG7" s="24">
        <v>230.02</v>
      </c>
      <c r="CH7" s="24">
        <v>228.47</v>
      </c>
      <c r="CI7" s="24">
        <v>224.88</v>
      </c>
      <c r="CJ7" s="24">
        <v>228.64</v>
      </c>
      <c r="CK7" s="24">
        <v>239.46</v>
      </c>
      <c r="CL7" s="24">
        <v>220.62</v>
      </c>
      <c r="CM7" s="24">
        <v>77.11</v>
      </c>
      <c r="CN7" s="24">
        <v>70</v>
      </c>
      <c r="CO7" s="24">
        <v>67.78</v>
      </c>
      <c r="CP7" s="24">
        <v>64</v>
      </c>
      <c r="CQ7" s="24">
        <v>63.33</v>
      </c>
      <c r="CR7" s="24">
        <v>42.56</v>
      </c>
      <c r="CS7" s="24">
        <v>42.47</v>
      </c>
      <c r="CT7" s="24">
        <v>42.4</v>
      </c>
      <c r="CU7" s="24">
        <v>42.28</v>
      </c>
      <c r="CV7" s="24">
        <v>41.06</v>
      </c>
      <c r="CW7" s="24">
        <v>42.22</v>
      </c>
      <c r="CX7" s="24">
        <v>82.54</v>
      </c>
      <c r="CY7" s="24">
        <v>83.1</v>
      </c>
      <c r="CZ7" s="24">
        <v>84</v>
      </c>
      <c r="DA7" s="24">
        <v>86.53</v>
      </c>
      <c r="DB7" s="24">
        <v>87.04</v>
      </c>
      <c r="DC7" s="24">
        <v>83.32</v>
      </c>
      <c r="DD7" s="24">
        <v>83.75</v>
      </c>
      <c r="DE7" s="24">
        <v>84.19</v>
      </c>
      <c r="DF7" s="24">
        <v>84.34</v>
      </c>
      <c r="DG7" s="24">
        <v>84.34</v>
      </c>
      <c r="DH7" s="24">
        <v>85.67</v>
      </c>
      <c r="DI7" s="24">
        <v>35.03</v>
      </c>
      <c r="DJ7" s="24">
        <v>36.69</v>
      </c>
      <c r="DK7" s="24">
        <v>38.299999999999997</v>
      </c>
      <c r="DL7" s="24">
        <v>40</v>
      </c>
      <c r="DM7" s="24">
        <v>41.69</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2024-02-06T23:47:53Z</cp:lastPrinted>
  <dcterms:created xsi:type="dcterms:W3CDTF">2023-12-12T00:56:49Z</dcterms:created>
  <dcterms:modified xsi:type="dcterms:W3CDTF">2024-02-06T23:49:25Z</dcterms:modified>
  <cp:category/>
</cp:coreProperties>
</file>