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57.50.131\0905_suido\◆◆H26～ 上下水道課◆◆\▼各グループ共通\★各グループ共通（調査・報告）\●Ｒ5\20240207〆_公営企業に係る経営比較分析表（令和４年度決算）の分析等について\252123_高島市\"/>
    </mc:Choice>
  </mc:AlternateContent>
  <workbookProtection workbookAlgorithmName="SHA-512" workbookHashValue="TVDFi3gRFhZs9Sp823/J4RwB1j9+Uck5JgXT+5pCCYmY6IvA/GoBNC72V8AtCTjjXZd1blCY1KG6Mepb6u9uqQ==" workbookSaltValue="np337u9wQHlB9awFIEeXCg==" workbookSpinCount="100000" lockStructure="1"/>
  <bookViews>
    <workbookView xWindow="0" yWindow="0" windowWidth="20490" windowHeight="756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<sst xmlns="http://schemas.openxmlformats.org/spreadsheetml/2006/main" count="231" uniqueCount="117">
  <si>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</si>
  <si>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</si>
  <si>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</si>
  <si>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</si>
  <si>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</si>
  <si>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</si>
  <si>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</si>
  <si>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</si>
  <si>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</si>
  <si>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</si>
  <si>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</si>
  <si>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</si>
  <si>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</si>
  <si>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</si>
  <si>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</si>
  <si>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</si>
  <si>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</si>
  <si>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</si>
  <si>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</si>
  <si>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</si>
  <si>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</si>
  <si>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</si>
  <si>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</si>
  <si>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</si>
  <si>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</si>
  <si>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</si>
  <si>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</si>
  <si>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</si>
  <si>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</si>
  <si>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</si>
  <si>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</si>
  <si>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</si>
  <si>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</si>
  <si>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</si>
  <si>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</si>
  <si>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</si>
  <si>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</si>
  <si>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</si>
  <si>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</si>
  <si>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</si>
  <si>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</si>
  <si>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</si>
  <si>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</si>
  <si>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</si>
  <si>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</si>
  <si>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</si>
  <si>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</si>
  <si>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</si>
  <si>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</si>
  <si>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</si>
  <si>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</si>
  <si>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</si>
  <si>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</si>
  <si>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</si>
  <si>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</si>
  <si>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</si>
  <si>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</si>
  <si>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</si>
  <si>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</si>
  <si>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</si>
  <si>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</si>
  <si>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</si>
  <si>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</si>
  <si>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</si>
  <si>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</si>
  <si>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</si>
  <si>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</si>
  <si>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</si>
  <si>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</si>
  <si>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</si>
  <si>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</si>
  <si>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</si>
  <si>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</si>
  <si>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</si>
  <si>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</si>
  <si>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</si>
  <si>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</si>
  <si>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</si>
  <si>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</si>
  <si>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</si>
  <si>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</si>
  <si>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</si>
  <si>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</si>
  <si>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</si>
  <si>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</si>
  <si>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</si>
  <si>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</si>
  <si>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</si>
  <si>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</si>
  <si>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</si>
  <si>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</si>
  <si>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</si>
  <si>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</si>
  <si>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</si>
  <si>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</si>
  <si>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高島市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</si>
  <si>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</si>
  <si>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</si>
  <si>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</si>
  <si>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</si>
  <si>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</si>
  <si>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</si>
  <si>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</si>
  <si>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</si>
  <si>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</si>
  <si>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</si>
  <si>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</si>
  <si>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</si>
  <si>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</si>
  <si>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</si>
  <si>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</si>
  <si>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</si>
  <si>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</si>
  <si>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</si>
  <si>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①有形固定資産減価償却率は、類似団体を上回っているが、法定耐用年数を経過した管渠はないことから、②管渠老朽化率は０となっており、また、更新を実施していないため、③管渠改善率も０となっている。</t>
    <rPh sb="1" eb="12">
      <t>ユウケイコテイシサンゲンカショウキャクリツ</t>
    </rPh>
    <rPh sb="14" eb="18">
      <t>ルイジダンタイ</t>
    </rPh>
    <rPh sb="19" eb="21">
      <t>ウワマワ</t>
    </rPh>
    <rPh sb="27" eb="29">
      <t>ホウテイ</t>
    </rPh>
    <rPh sb="29" eb="31">
      <t>タイヨウ</t>
    </rPh>
    <rPh sb="31" eb="33">
      <t>ネンスウ</t>
    </rPh>
    <rPh sb="34" eb="36">
      <t>ケイカ</t>
    </rPh>
    <rPh sb="38" eb="40">
      <t>カンキョ</t>
    </rPh>
    <rPh sb="49" eb="51">
      <t>カンキョ</t>
    </rPh>
    <rPh sb="51" eb="54">
      <t>ロウキュウカ</t>
    </rPh>
    <rPh sb="54" eb="55">
      <t>リツ</t>
    </rPh>
    <rPh sb="67" eb="69">
      <t>コウシン</t>
    </rPh>
    <rPh sb="70" eb="72">
      <t>ジッシ</t>
    </rPh>
    <rPh sb="81" eb="83">
      <t>カンキョ</t>
    </rPh>
    <rPh sb="83" eb="85">
      <t>カイゼン</t>
    </rPh>
    <rPh sb="85" eb="86">
      <t>リツ</t>
    </rPh>
    <phoneticPr fontId="4"/>
  </si>
  <si>
    <t>　下水道事業を取り巻く状況は今後も厳しさを増すことが予測されます。このため、事業の効率化や経費の縮減に引き続き取り組み、また施設の老朽化に対しては、ストックマネジメント計画に基づく計画的かつ効率的な改築更新を行うことで持続可能な事業経営に努めていく必要があります。</t>
    <rPh sb="1" eb="4">
      <t>ゲスイドウ</t>
    </rPh>
    <rPh sb="4" eb="6">
      <t>ジギョウ</t>
    </rPh>
    <rPh sb="7" eb="8">
      <t>ト</t>
    </rPh>
    <rPh sb="9" eb="10">
      <t>マ</t>
    </rPh>
    <rPh sb="11" eb="13">
      <t>ジョウキョウ</t>
    </rPh>
    <rPh sb="14" eb="16">
      <t>コンゴ</t>
    </rPh>
    <rPh sb="17" eb="18">
      <t>キビ</t>
    </rPh>
    <rPh sb="21" eb="22">
      <t>マ</t>
    </rPh>
    <rPh sb="26" eb="28">
      <t>ヨソク</t>
    </rPh>
    <rPh sb="38" eb="40">
      <t>ジギョウ</t>
    </rPh>
    <rPh sb="41" eb="44">
      <t>コウリツカ</t>
    </rPh>
    <rPh sb="45" eb="47">
      <t>ケイヒ</t>
    </rPh>
    <rPh sb="48" eb="50">
      <t>シュクゲン</t>
    </rPh>
    <rPh sb="51" eb="52">
      <t>ヒ</t>
    </rPh>
    <rPh sb="53" eb="54">
      <t>ツヅ</t>
    </rPh>
    <rPh sb="55" eb="56">
      <t>ト</t>
    </rPh>
    <rPh sb="57" eb="58">
      <t>ク</t>
    </rPh>
    <rPh sb="62" eb="64">
      <t>シセツ</t>
    </rPh>
    <rPh sb="65" eb="68">
      <t>ロウキュウカ</t>
    </rPh>
    <rPh sb="69" eb="70">
      <t>タイ</t>
    </rPh>
    <rPh sb="84" eb="86">
      <t>ケイカク</t>
    </rPh>
    <rPh sb="87" eb="88">
      <t>モト</t>
    </rPh>
    <rPh sb="90" eb="93">
      <t>ケイカクテキ</t>
    </rPh>
    <rPh sb="95" eb="98">
      <t>コウリツテキ</t>
    </rPh>
    <rPh sb="99" eb="101">
      <t>カイチク</t>
    </rPh>
    <rPh sb="101" eb="103">
      <t>コウシン</t>
    </rPh>
    <rPh sb="104" eb="105">
      <t>オコナ</t>
    </rPh>
    <rPh sb="109" eb="113">
      <t>ジゾクカノウ</t>
    </rPh>
    <rPh sb="114" eb="118">
      <t>ジギョウケイエイ</t>
    </rPh>
    <rPh sb="119" eb="120">
      <t>ツト</t>
    </rPh>
    <rPh sb="124" eb="126">
      <t>ヒツヨウ</t>
    </rPh>
    <phoneticPr fontId="4"/>
  </si>
  <si>
    <t>①経常収支比率は、ほぼ前年度と同じ結果となった。
③流動比率は、手持ち資金が少なく、企業債償還額が多いことにより、１００％を下回っている。また、類似団体と比較して定位で推移していることから、資金の造成を図る必要がある。
④企業債残高対事業規模比率は、類似団体より低位で推移しており、比較的良好と思われる。
⑤経費回収率は、汚水処理費の増加により前年度を下回った。
⑥汚水処理原価は、汚水処理費の増加により前年度を上回った。
⑦施設利用率は、類似団体を上回っている。
⑧水洗化率は、農業集落排水からの接続により年々上昇しているが、継続した啓発により引き続き水洗化率の向上を目指す必要がある。</t>
    <rPh sb="0" eb="7">
      <t>１ケイジョウシュウシヒリツ</t>
    </rPh>
    <rPh sb="11" eb="14">
      <t>ゼンネンド</t>
    </rPh>
    <rPh sb="15" eb="16">
      <t>オナ</t>
    </rPh>
    <rPh sb="17" eb="19">
      <t>ケッカ</t>
    </rPh>
    <rPh sb="26" eb="30">
      <t>リュウドウヒリツ</t>
    </rPh>
    <rPh sb="32" eb="34">
      <t>テモ</t>
    </rPh>
    <rPh sb="35" eb="37">
      <t>シキン</t>
    </rPh>
    <rPh sb="38" eb="39">
      <t>スク</t>
    </rPh>
    <rPh sb="42" eb="44">
      <t>キギョウサ</t>
    </rPh>
    <rPh sb="44" eb="50">
      <t>イショウカンガクガオオ</t>
    </rPh>
    <rPh sb="62" eb="64">
      <t>シタマワ</t>
    </rPh>
    <rPh sb="111" eb="117">
      <t>キギョウサイザンダカタイ</t>
    </rPh>
    <rPh sb="117" eb="119">
      <t>ジギョウ</t>
    </rPh>
    <rPh sb="119" eb="121">
      <t>キボ</t>
    </rPh>
    <rPh sb="121" eb="123">
      <t>ヒリツ</t>
    </rPh>
    <rPh sb="125" eb="127">
      <t>ルイジ</t>
    </rPh>
    <rPh sb="127" eb="129">
      <t>ダンタイ</t>
    </rPh>
    <rPh sb="131" eb="133">
      <t>テイイ</t>
    </rPh>
    <rPh sb="134" eb="136">
      <t>スイイ</t>
    </rPh>
    <rPh sb="141" eb="144">
      <t>ヒカクテキ</t>
    </rPh>
    <rPh sb="144" eb="146">
      <t>リョウコウ</t>
    </rPh>
    <rPh sb="147" eb="148">
      <t>オモ</t>
    </rPh>
    <rPh sb="154" eb="156">
      <t>ケイヒ</t>
    </rPh>
    <rPh sb="156" eb="159">
      <t>カイシュウリツ</t>
    </rPh>
    <rPh sb="172" eb="175">
      <t>ゼンネンド</t>
    </rPh>
    <rPh sb="176" eb="177">
      <t>シタ</t>
    </rPh>
    <rPh sb="183" eb="185">
      <t>オスイ</t>
    </rPh>
    <rPh sb="185" eb="187">
      <t>ショリ</t>
    </rPh>
    <rPh sb="187" eb="189">
      <t>ゲンカ</t>
    </rPh>
    <rPh sb="197" eb="199">
      <t>ゾウカ</t>
    </rPh>
    <rPh sb="202" eb="205">
      <t>ゼンネンド</t>
    </rPh>
    <rPh sb="213" eb="215">
      <t>シセツ</t>
    </rPh>
    <rPh sb="215" eb="217">
      <t>リヨウ</t>
    </rPh>
    <rPh sb="217" eb="218">
      <t>リツ</t>
    </rPh>
    <rPh sb="220" eb="222">
      <t>ルイジ</t>
    </rPh>
    <rPh sb="222" eb="224">
      <t>ダンタイ</t>
    </rPh>
    <rPh sb="225" eb="227">
      <t>ウワマワ</t>
    </rPh>
    <rPh sb="234" eb="238">
      <t>スイセンカリツ</t>
    </rPh>
    <rPh sb="240" eb="242">
      <t>ノウギョウ</t>
    </rPh>
    <rPh sb="242" eb="244">
      <t>シュウラク</t>
    </rPh>
    <rPh sb="244" eb="246">
      <t>ハイスイ</t>
    </rPh>
    <rPh sb="249" eb="251">
      <t>セツゾク</t>
    </rPh>
    <rPh sb="254" eb="256">
      <t>ネンネン</t>
    </rPh>
    <rPh sb="256" eb="258">
      <t>ジョウショウ</t>
    </rPh>
    <rPh sb="264" eb="266">
      <t>ケイゾク</t>
    </rPh>
    <rPh sb="268" eb="270">
      <t>ケイハツ</t>
    </rPh>
    <rPh sb="273" eb="274">
      <t>ヒ</t>
    </rPh>
    <rPh sb="275" eb="276">
      <t>ツヅ</t>
    </rPh>
    <rPh sb="277" eb="280">
      <t>スイセンカ</t>
    </rPh>
    <rPh sb="280" eb="281">
      <t>リツ</t>
    </rPh>
    <rPh sb="282" eb="284">
      <t>コウジョウ</t>
    </rPh>
    <rPh sb="285" eb="287">
      <t>メザ</t>
    </rPh>
    <rPh sb="288" eb="29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</si>
</sst>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276-45B2-89E7-F90C6D8EBBB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0.39</c:v>
                </c:pt>
                <c:pt idx="3">
                  <c:v>0.1</c:v>
                </c:pt>
                <c:pt idx="4">
                  <c:v>0.08</c:v>
                </c:pt>
              </c:numCache>
            </c:numRef>
          </c:val>
          <c:smooth val="0"/>
          <c:extLst>
            <c:ext xmlns:c16="http://schemas.microsoft.com/office/drawing/2014/chart" uri="{C3380CC4-5D6E-409C-BE32-E72D297353CC}">
              <c16:uniqueId val="{00000001-B276-45B2-89E7-F90C6D8EBBB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77.11</c:v>
                </c:pt>
                <c:pt idx="1">
                  <c:v>70</c:v>
                </c:pt>
                <c:pt idx="2">
                  <c:v>67.78</c:v>
                </c:pt>
                <c:pt idx="3">
                  <c:v>64</c:v>
                </c:pt>
                <c:pt idx="4">
                  <c:v>63.33</c:v>
                </c:pt>
              </c:numCache>
            </c:numRef>
          </c:val>
          <c:extLst>
            <c:ext xmlns:c16="http://schemas.microsoft.com/office/drawing/2014/chart" uri="{C3380CC4-5D6E-409C-BE32-E72D297353CC}">
              <c16:uniqueId val="{00000000-8822-4D7C-BB21-CFC99172591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42.4</c:v>
                </c:pt>
                <c:pt idx="3">
                  <c:v>42.28</c:v>
                </c:pt>
                <c:pt idx="4">
                  <c:v>41.06</c:v>
                </c:pt>
              </c:numCache>
            </c:numRef>
          </c:val>
          <c:smooth val="0"/>
          <c:extLst>
            <c:ext xmlns:c16="http://schemas.microsoft.com/office/drawing/2014/chart" uri="{C3380CC4-5D6E-409C-BE32-E72D297353CC}">
              <c16:uniqueId val="{00000001-8822-4D7C-BB21-CFC99172591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82.54</c:v>
                </c:pt>
                <c:pt idx="1">
                  <c:v>83.1</c:v>
                </c:pt>
                <c:pt idx="2">
                  <c:v>84</c:v>
                </c:pt>
                <c:pt idx="3">
                  <c:v>86.53</c:v>
                </c:pt>
                <c:pt idx="4">
                  <c:v>87.04</c:v>
                </c:pt>
              </c:numCache>
            </c:numRef>
          </c:val>
          <c:extLst>
            <c:ext xmlns:c16="http://schemas.microsoft.com/office/drawing/2014/chart" uri="{C3380CC4-5D6E-409C-BE32-E72D297353CC}">
              <c16:uniqueId val="{00000000-7C8C-4089-9BE5-A3B3D633744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84.19</c:v>
                </c:pt>
                <c:pt idx="3">
                  <c:v>84.34</c:v>
                </c:pt>
                <c:pt idx="4">
                  <c:v>84.34</c:v>
                </c:pt>
              </c:numCache>
            </c:numRef>
          </c:val>
          <c:smooth val="0"/>
          <c:extLst>
            <c:ext xmlns:c16="http://schemas.microsoft.com/office/drawing/2014/chart" uri="{C3380CC4-5D6E-409C-BE32-E72D297353CC}">
              <c16:uniqueId val="{00000001-7C8C-4089-9BE5-A3B3D633744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102.12</c:v>
                </c:pt>
                <c:pt idx="1">
                  <c:v>100.09</c:v>
                </c:pt>
                <c:pt idx="2">
                  <c:v>100.06</c:v>
                </c:pt>
                <c:pt idx="3">
                  <c:v>100.11</c:v>
                </c:pt>
                <c:pt idx="4">
                  <c:v>100.07</c:v>
                </c:pt>
              </c:numCache>
            </c:numRef>
          </c:val>
          <c:extLst>
            <c:ext xmlns:c16="http://schemas.microsoft.com/office/drawing/2014/chart" uri="{C3380CC4-5D6E-409C-BE32-E72D297353CC}">
              <c16:uniqueId val="{00000000-AB5C-413E-8D79-DC7A6A3DF44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101.72</c:v>
                </c:pt>
                <c:pt idx="1">
                  <c:v>102.73</c:v>
                </c:pt>
                <c:pt idx="2">
                  <c:v>105.78</c:v>
                </c:pt>
                <c:pt idx="3">
                  <c:v>106.09</c:v>
                </c:pt>
                <c:pt idx="4">
                  <c:v>106.44</c:v>
                </c:pt>
              </c:numCache>
            </c:numRef>
          </c:val>
          <c:smooth val="0"/>
          <c:extLst>
            <c:ext xmlns:c16="http://schemas.microsoft.com/office/drawing/2014/chart" uri="{C3380CC4-5D6E-409C-BE32-E72D297353CC}">
              <c16:uniqueId val="{00000001-AB5C-413E-8D79-DC7A6A3DF44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35.03</c:v>
                </c:pt>
                <c:pt idx="1">
                  <c:v>36.69</c:v>
                </c:pt>
                <c:pt idx="2">
                  <c:v>38.299999999999997</c:v>
                </c:pt>
                <c:pt idx="3">
                  <c:v>40</c:v>
                </c:pt>
                <c:pt idx="4">
                  <c:v>41.69</c:v>
                </c:pt>
              </c:numCache>
            </c:numRef>
          </c:val>
          <c:extLst>
            <c:ext xmlns:c16="http://schemas.microsoft.com/office/drawing/2014/chart" uri="{C3380CC4-5D6E-409C-BE32-E72D297353CC}">
              <c16:uniqueId val="{00000000-500E-49CD-A8D4-6206FB46901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24.68</c:v>
                </c:pt>
                <c:pt idx="1">
                  <c:v>24.68</c:v>
                </c:pt>
                <c:pt idx="2">
                  <c:v>21.36</c:v>
                </c:pt>
                <c:pt idx="3">
                  <c:v>22.79</c:v>
                </c:pt>
                <c:pt idx="4">
                  <c:v>24.8</c:v>
                </c:pt>
              </c:numCache>
            </c:numRef>
          </c:val>
          <c:smooth val="0"/>
          <c:extLst>
            <c:ext xmlns:c16="http://schemas.microsoft.com/office/drawing/2014/chart" uri="{C3380CC4-5D6E-409C-BE32-E72D297353CC}">
              <c16:uniqueId val="{00000001-500E-49CD-A8D4-6206FB46901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524-4799-85AD-59179035D14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8.6199999999999992</c:v>
                </c:pt>
                <c:pt idx="2">
                  <c:v>0.01</c:v>
                </c:pt>
                <c:pt idx="3">
                  <c:v>0.01</c:v>
                </c:pt>
                <c:pt idx="4">
                  <c:v>0.02</c:v>
                </c:pt>
              </c:numCache>
            </c:numRef>
          </c:val>
          <c:smooth val="0"/>
          <c:extLst>
            <c:ext xmlns:c16="http://schemas.microsoft.com/office/drawing/2014/chart" uri="{C3380CC4-5D6E-409C-BE32-E72D297353CC}">
              <c16:uniqueId val="{00000001-C524-4799-85AD-59179035D14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D0B-4BBC-AF98-7B42E48D19A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112.88</c:v>
                </c:pt>
                <c:pt idx="1">
                  <c:v>94.97</c:v>
                </c:pt>
                <c:pt idx="2">
                  <c:v>63.96</c:v>
                </c:pt>
                <c:pt idx="3">
                  <c:v>69.42</c:v>
                </c:pt>
                <c:pt idx="4">
                  <c:v>72.86</c:v>
                </c:pt>
              </c:numCache>
            </c:numRef>
          </c:val>
          <c:smooth val="0"/>
          <c:extLst>
            <c:ext xmlns:c16="http://schemas.microsoft.com/office/drawing/2014/chart" uri="{C3380CC4-5D6E-409C-BE32-E72D297353CC}">
              <c16:uniqueId val="{00000001-6D0B-4BBC-AF98-7B42E48D19A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32.78</c:v>
                </c:pt>
                <c:pt idx="1">
                  <c:v>27.7</c:v>
                </c:pt>
                <c:pt idx="2">
                  <c:v>31.32</c:v>
                </c:pt>
                <c:pt idx="3">
                  <c:v>36.51</c:v>
                </c:pt>
                <c:pt idx="4">
                  <c:v>33.92</c:v>
                </c:pt>
              </c:numCache>
            </c:numRef>
          </c:val>
          <c:extLst>
            <c:ext xmlns:c16="http://schemas.microsoft.com/office/drawing/2014/chart" uri="{C3380CC4-5D6E-409C-BE32-E72D297353CC}">
              <c16:uniqueId val="{00000000-AAF3-4D2C-B9C8-AAFA06DF21E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49.18</c:v>
                </c:pt>
                <c:pt idx="1">
                  <c:v>47.72</c:v>
                </c:pt>
                <c:pt idx="2">
                  <c:v>44.24</c:v>
                </c:pt>
                <c:pt idx="3">
                  <c:v>43.07</c:v>
                </c:pt>
                <c:pt idx="4">
                  <c:v>45.42</c:v>
                </c:pt>
              </c:numCache>
            </c:numRef>
          </c:val>
          <c:smooth val="0"/>
          <c:extLst>
            <c:ext xmlns:c16="http://schemas.microsoft.com/office/drawing/2014/chart" uri="{C3380CC4-5D6E-409C-BE32-E72D297353CC}">
              <c16:uniqueId val="{00000001-AAF3-4D2C-B9C8-AAFA06DF21E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50.43</c:v>
                </c:pt>
                <c:pt idx="1">
                  <c:v>47.55</c:v>
                </c:pt>
                <c:pt idx="2">
                  <c:v>66.55</c:v>
                </c:pt>
                <c:pt idx="3">
                  <c:v>67.59</c:v>
                </c:pt>
                <c:pt idx="4">
                  <c:v>63.61</c:v>
                </c:pt>
              </c:numCache>
            </c:numRef>
          </c:val>
          <c:extLst>
            <c:ext xmlns:c16="http://schemas.microsoft.com/office/drawing/2014/chart" uri="{C3380CC4-5D6E-409C-BE32-E72D297353CC}">
              <c16:uniqueId val="{00000000-08E7-4E38-AD1F-9344DBA7576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1258.43</c:v>
                </c:pt>
                <c:pt idx="3">
                  <c:v>1163.75</c:v>
                </c:pt>
                <c:pt idx="4">
                  <c:v>1195.47</c:v>
                </c:pt>
              </c:numCache>
            </c:numRef>
          </c:val>
          <c:smooth val="0"/>
          <c:extLst>
            <c:ext xmlns:c16="http://schemas.microsoft.com/office/drawing/2014/chart" uri="{C3380CC4-5D6E-409C-BE32-E72D297353CC}">
              <c16:uniqueId val="{00000001-08E7-4E38-AD1F-9344DBA7576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95.67</c:v>
                </c:pt>
                <c:pt idx="1">
                  <c:v>95.1</c:v>
                </c:pt>
                <c:pt idx="2">
                  <c:v>86.59</c:v>
                </c:pt>
                <c:pt idx="3">
                  <c:v>94.87</c:v>
                </c:pt>
                <c:pt idx="4">
                  <c:v>92.9</c:v>
                </c:pt>
              </c:numCache>
            </c:numRef>
          </c:val>
          <c:extLst>
            <c:ext xmlns:c16="http://schemas.microsoft.com/office/drawing/2014/chart" uri="{C3380CC4-5D6E-409C-BE32-E72D297353CC}">
              <c16:uniqueId val="{00000000-5D11-41EA-9852-B5CD53A919B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73.36</c:v>
                </c:pt>
                <c:pt idx="3">
                  <c:v>72.599999999999994</c:v>
                </c:pt>
                <c:pt idx="4">
                  <c:v>69.430000000000007</c:v>
                </c:pt>
              </c:numCache>
            </c:numRef>
          </c:val>
          <c:smooth val="0"/>
          <c:extLst>
            <c:ext xmlns:c16="http://schemas.microsoft.com/office/drawing/2014/chart" uri="{C3380CC4-5D6E-409C-BE32-E72D297353CC}">
              <c16:uniqueId val="{00000001-5D11-41EA-9852-B5CD53A919B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179.21</c:v>
                </c:pt>
                <c:pt idx="1">
                  <c:v>180.7</c:v>
                </c:pt>
                <c:pt idx="2">
                  <c:v>186.05</c:v>
                </c:pt>
                <c:pt idx="3">
                  <c:v>180.27</c:v>
                </c:pt>
                <c:pt idx="4">
                  <c:v>184.58</c:v>
                </c:pt>
              </c:numCache>
            </c:numRef>
          </c:val>
          <c:extLst>
            <c:ext xmlns:c16="http://schemas.microsoft.com/office/drawing/2014/chart" uri="{C3380CC4-5D6E-409C-BE32-E72D297353CC}">
              <c16:uniqueId val="{00000000-973D-4A3D-B321-3DA3B4EBDE6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224.88</c:v>
                </c:pt>
                <c:pt idx="3">
                  <c:v>228.64</c:v>
                </c:pt>
                <c:pt idx="4">
                  <c:v>239.46</c:v>
                </c:pt>
              </c:numCache>
            </c:numRef>
          </c:val>
          <c:smooth val="0"/>
          <c:extLst>
            <c:ext xmlns:c16="http://schemas.microsoft.com/office/drawing/2014/chart" uri="{C3380CC4-5D6E-409C-BE32-E72D297353CC}">
              <c16:uniqueId val="{00000001-973D-4A3D-B321-3DA3B4EBDE6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B4" zoomScale="90" zoomScaleNormal="9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滋賀県　高島市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特定環境保全公共下水道</v>
      </c>
      <c r="Q8" s="35"/>
      <c r="R8" s="35"/>
      <c r="S8" s="35"/>
      <c r="T8" s="35"/>
      <c r="U8" s="35"/>
      <c r="V8" s="35"/>
      <c r="W8" s="35" t="str">
        <f>データ!L6</f>
        <v>D2</v>
      </c>
      <c r="X8" s="35"/>
      <c r="Y8" s="35"/>
      <c r="Z8" s="35"/>
      <c r="AA8" s="35"/>
      <c r="AB8" s="35"/>
      <c r="AC8" s="35"/>
      <c r="AD8" s="36" t="str">
        <f>データ!$M$6</f>
        <v>非設置</v>
      </c>
      <c r="AE8" s="36"/>
      <c r="AF8" s="36"/>
      <c r="AG8" s="36"/>
      <c r="AH8" s="36"/>
      <c r="AI8" s="36"/>
      <c r="AJ8" s="36"/>
      <c r="AK8" s="3"/>
      <c r="AL8" s="37">
        <f>データ!S6</f>
        <v>46394</v>
      </c>
      <c r="AM8" s="37"/>
      <c r="AN8" s="37"/>
      <c r="AO8" s="37"/>
      <c r="AP8" s="37"/>
      <c r="AQ8" s="37"/>
      <c r="AR8" s="37"/>
      <c r="AS8" s="37"/>
      <c r="AT8" s="38">
        <f>データ!T6</f>
        <v>693.05</v>
      </c>
      <c r="AU8" s="38"/>
      <c r="AV8" s="38"/>
      <c r="AW8" s="38"/>
      <c r="AX8" s="38"/>
      <c r="AY8" s="38"/>
      <c r="AZ8" s="38"/>
      <c r="BA8" s="38"/>
      <c r="BB8" s="38">
        <f>データ!U6</f>
        <v>66.94</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58.27</v>
      </c>
      <c r="J10" s="38"/>
      <c r="K10" s="38"/>
      <c r="L10" s="38"/>
      <c r="M10" s="38"/>
      <c r="N10" s="38"/>
      <c r="O10" s="38"/>
      <c r="P10" s="38">
        <f>データ!P6</f>
        <v>40.51</v>
      </c>
      <c r="Q10" s="38"/>
      <c r="R10" s="38"/>
      <c r="S10" s="38"/>
      <c r="T10" s="38"/>
      <c r="U10" s="38"/>
      <c r="V10" s="38"/>
      <c r="W10" s="38">
        <f>データ!Q6</f>
        <v>91.21</v>
      </c>
      <c r="X10" s="38"/>
      <c r="Y10" s="38"/>
      <c r="Z10" s="38"/>
      <c r="AA10" s="38"/>
      <c r="AB10" s="38"/>
      <c r="AC10" s="38"/>
      <c r="AD10" s="37">
        <f>データ!R6</f>
        <v>3300</v>
      </c>
      <c r="AE10" s="37"/>
      <c r="AF10" s="37"/>
      <c r="AG10" s="37"/>
      <c r="AH10" s="37"/>
      <c r="AI10" s="37"/>
      <c r="AJ10" s="37"/>
      <c r="AK10" s="2"/>
      <c r="AL10" s="37">
        <f>データ!V6</f>
        <v>18729</v>
      </c>
      <c r="AM10" s="37"/>
      <c r="AN10" s="37"/>
      <c r="AO10" s="37"/>
      <c r="AP10" s="37"/>
      <c r="AQ10" s="37"/>
      <c r="AR10" s="37"/>
      <c r="AS10" s="37"/>
      <c r="AT10" s="38">
        <f>データ!W6</f>
        <v>11.86</v>
      </c>
      <c r="AU10" s="38"/>
      <c r="AV10" s="38"/>
      <c r="AW10" s="38"/>
      <c r="AX10" s="38"/>
      <c r="AY10" s="38"/>
      <c r="AZ10" s="38"/>
      <c r="BA10" s="38"/>
      <c r="BB10" s="38">
        <f>データ!X6</f>
        <v>1579.17</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71"/>
      <c r="BN47" s="71"/>
      <c r="BO47" s="71"/>
      <c r="BP47" s="71"/>
      <c r="BQ47" s="71"/>
      <c r="BR47" s="71"/>
      <c r="BS47" s="71"/>
      <c r="BT47" s="71"/>
      <c r="BU47" s="71"/>
      <c r="BV47" s="71"/>
      <c r="BW47" s="71"/>
      <c r="BX47" s="71"/>
      <c r="BY47" s="71"/>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71"/>
      <c r="BN48" s="71"/>
      <c r="BO48" s="71"/>
      <c r="BP48" s="71"/>
      <c r="BQ48" s="71"/>
      <c r="BR48" s="71"/>
      <c r="BS48" s="71"/>
      <c r="BT48" s="71"/>
      <c r="BU48" s="71"/>
      <c r="BV48" s="71"/>
      <c r="BW48" s="71"/>
      <c r="BX48" s="71"/>
      <c r="BY48" s="71"/>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71"/>
      <c r="BN49" s="71"/>
      <c r="BO49" s="71"/>
      <c r="BP49" s="71"/>
      <c r="BQ49" s="71"/>
      <c r="BR49" s="71"/>
      <c r="BS49" s="71"/>
      <c r="BT49" s="71"/>
      <c r="BU49" s="71"/>
      <c r="BV49" s="71"/>
      <c r="BW49" s="71"/>
      <c r="BX49" s="71"/>
      <c r="BY49" s="71"/>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71"/>
      <c r="BN50" s="71"/>
      <c r="BO50" s="71"/>
      <c r="BP50" s="71"/>
      <c r="BQ50" s="71"/>
      <c r="BR50" s="71"/>
      <c r="BS50" s="71"/>
      <c r="BT50" s="71"/>
      <c r="BU50" s="71"/>
      <c r="BV50" s="71"/>
      <c r="BW50" s="71"/>
      <c r="BX50" s="71"/>
      <c r="BY50" s="71"/>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71"/>
      <c r="BN51" s="71"/>
      <c r="BO51" s="71"/>
      <c r="BP51" s="71"/>
      <c r="BQ51" s="71"/>
      <c r="BR51" s="71"/>
      <c r="BS51" s="71"/>
      <c r="BT51" s="71"/>
      <c r="BU51" s="71"/>
      <c r="BV51" s="71"/>
      <c r="BW51" s="71"/>
      <c r="BX51" s="71"/>
      <c r="BY51" s="71"/>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71"/>
      <c r="BN52" s="71"/>
      <c r="BO52" s="71"/>
      <c r="BP52" s="71"/>
      <c r="BQ52" s="71"/>
      <c r="BR52" s="71"/>
      <c r="BS52" s="71"/>
      <c r="BT52" s="71"/>
      <c r="BU52" s="71"/>
      <c r="BV52" s="71"/>
      <c r="BW52" s="71"/>
      <c r="BX52" s="71"/>
      <c r="BY52" s="71"/>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71"/>
      <c r="BN53" s="71"/>
      <c r="BO53" s="71"/>
      <c r="BP53" s="71"/>
      <c r="BQ53" s="71"/>
      <c r="BR53" s="71"/>
      <c r="BS53" s="71"/>
      <c r="BT53" s="71"/>
      <c r="BU53" s="71"/>
      <c r="BV53" s="71"/>
      <c r="BW53" s="71"/>
      <c r="BX53" s="71"/>
      <c r="BY53" s="71"/>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71"/>
      <c r="BN54" s="71"/>
      <c r="BO54" s="71"/>
      <c r="BP54" s="71"/>
      <c r="BQ54" s="71"/>
      <c r="BR54" s="71"/>
      <c r="BS54" s="71"/>
      <c r="BT54" s="71"/>
      <c r="BU54" s="71"/>
      <c r="BV54" s="71"/>
      <c r="BW54" s="71"/>
      <c r="BX54" s="71"/>
      <c r="BY54" s="71"/>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71"/>
      <c r="BN55" s="71"/>
      <c r="BO55" s="71"/>
      <c r="BP55" s="71"/>
      <c r="BQ55" s="71"/>
      <c r="BR55" s="71"/>
      <c r="BS55" s="71"/>
      <c r="BT55" s="71"/>
      <c r="BU55" s="71"/>
      <c r="BV55" s="71"/>
      <c r="BW55" s="71"/>
      <c r="BX55" s="71"/>
      <c r="BY55" s="71"/>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71"/>
      <c r="BN56" s="71"/>
      <c r="BO56" s="71"/>
      <c r="BP56" s="71"/>
      <c r="BQ56" s="71"/>
      <c r="BR56" s="71"/>
      <c r="BS56" s="71"/>
      <c r="BT56" s="71"/>
      <c r="BU56" s="71"/>
      <c r="BV56" s="71"/>
      <c r="BW56" s="71"/>
      <c r="BX56" s="71"/>
      <c r="BY56" s="71"/>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71"/>
      <c r="BN57" s="71"/>
      <c r="BO57" s="71"/>
      <c r="BP57" s="71"/>
      <c r="BQ57" s="71"/>
      <c r="BR57" s="71"/>
      <c r="BS57" s="71"/>
      <c r="BT57" s="71"/>
      <c r="BU57" s="71"/>
      <c r="BV57" s="71"/>
      <c r="BW57" s="71"/>
      <c r="BX57" s="71"/>
      <c r="BY57" s="71"/>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71"/>
      <c r="BN58" s="71"/>
      <c r="BO58" s="71"/>
      <c r="BP58" s="71"/>
      <c r="BQ58" s="71"/>
      <c r="BR58" s="71"/>
      <c r="BS58" s="71"/>
      <c r="BT58" s="71"/>
      <c r="BU58" s="71"/>
      <c r="BV58" s="71"/>
      <c r="BW58" s="71"/>
      <c r="BX58" s="71"/>
      <c r="BY58" s="71"/>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71"/>
      <c r="BN59" s="71"/>
      <c r="BO59" s="71"/>
      <c r="BP59" s="71"/>
      <c r="BQ59" s="71"/>
      <c r="BR59" s="71"/>
      <c r="BS59" s="71"/>
      <c r="BT59" s="71"/>
      <c r="BU59" s="71"/>
      <c r="BV59" s="71"/>
      <c r="BW59" s="71"/>
      <c r="BX59" s="71"/>
      <c r="BY59" s="71"/>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71"/>
      <c r="BN60" s="71"/>
      <c r="BO60" s="71"/>
      <c r="BP60" s="71"/>
      <c r="BQ60" s="71"/>
      <c r="BR60" s="71"/>
      <c r="BS60" s="71"/>
      <c r="BT60" s="71"/>
      <c r="BU60" s="71"/>
      <c r="BV60" s="71"/>
      <c r="BW60" s="71"/>
      <c r="BX60" s="71"/>
      <c r="BY60" s="71"/>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71"/>
      <c r="BN61" s="71"/>
      <c r="BO61" s="71"/>
      <c r="BP61" s="71"/>
      <c r="BQ61" s="71"/>
      <c r="BR61" s="71"/>
      <c r="BS61" s="71"/>
      <c r="BT61" s="71"/>
      <c r="BU61" s="71"/>
      <c r="BV61" s="71"/>
      <c r="BW61" s="71"/>
      <c r="BX61" s="71"/>
      <c r="BY61" s="71"/>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71"/>
      <c r="BN62" s="71"/>
      <c r="BO62" s="71"/>
      <c r="BP62" s="71"/>
      <c r="BQ62" s="71"/>
      <c r="BR62" s="71"/>
      <c r="BS62" s="71"/>
      <c r="BT62" s="71"/>
      <c r="BU62" s="71"/>
      <c r="BV62" s="71"/>
      <c r="BW62" s="71"/>
      <c r="BX62" s="71"/>
      <c r="BY62" s="71"/>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2" t="s">
        <v>30</v>
      </c>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c r="AS83" s="72"/>
      <c r="AT83" s="72"/>
      <c r="AU83" s="72"/>
      <c r="AV83" s="72"/>
      <c r="AW83" s="72"/>
      <c r="AX83" s="72"/>
      <c r="AY83" s="72"/>
      <c r="AZ83" s="72"/>
      <c r="BA83" s="72"/>
      <c r="BB83" s="72"/>
      <c r="BC83" s="72"/>
      <c r="BD83" s="72"/>
      <c r="BE83" s="72"/>
      <c r="BF83" s="72"/>
      <c r="BG83" s="72"/>
      <c r="BH83" s="72"/>
      <c r="BI83" s="72"/>
      <c r="BJ83" s="72"/>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nAsd1Ai6FizCQPXlbvSLM2Mq3enQY03lGX9J8ZpDliJBH5yAW8khDfRKpfJCXsXdD3WnBiQ/R8iMaTEkjb2vXA==" saltValue="dz16iH76QZucc0KRSUjrH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4" t="s">
        <v>52</v>
      </c>
      <c r="I3" s="75"/>
      <c r="J3" s="75"/>
      <c r="K3" s="75"/>
      <c r="L3" s="75"/>
      <c r="M3" s="75"/>
      <c r="N3" s="75"/>
      <c r="O3" s="75"/>
      <c r="P3" s="75"/>
      <c r="Q3" s="75"/>
      <c r="R3" s="75"/>
      <c r="S3" s="75"/>
      <c r="T3" s="75"/>
      <c r="U3" s="75"/>
      <c r="V3" s="75"/>
      <c r="W3" s="75"/>
      <c r="X3" s="76"/>
      <c r="Y3" s="80" t="s">
        <v>53</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28</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8" x14ac:dyDescent="0.15">
      <c r="A4" s="14" t="s">
        <v>54</v>
      </c>
      <c r="B4" s="16"/>
      <c r="C4" s="16"/>
      <c r="D4" s="16"/>
      <c r="E4" s="16"/>
      <c r="F4" s="16"/>
      <c r="G4" s="16"/>
      <c r="H4" s="77"/>
      <c r="I4" s="78"/>
      <c r="J4" s="78"/>
      <c r="K4" s="78"/>
      <c r="L4" s="78"/>
      <c r="M4" s="78"/>
      <c r="N4" s="78"/>
      <c r="O4" s="78"/>
      <c r="P4" s="78"/>
      <c r="Q4" s="78"/>
      <c r="R4" s="78"/>
      <c r="S4" s="78"/>
      <c r="T4" s="78"/>
      <c r="U4" s="78"/>
      <c r="V4" s="78"/>
      <c r="W4" s="78"/>
      <c r="X4" s="79"/>
      <c r="Y4" s="73" t="s">
        <v>55</v>
      </c>
      <c r="Z4" s="73"/>
      <c r="AA4" s="73"/>
      <c r="AB4" s="73"/>
      <c r="AC4" s="73"/>
      <c r="AD4" s="73"/>
      <c r="AE4" s="73"/>
      <c r="AF4" s="73"/>
      <c r="AG4" s="73"/>
      <c r="AH4" s="73"/>
      <c r="AI4" s="73"/>
      <c r="AJ4" s="73" t="s">
        <v>56</v>
      </c>
      <c r="AK4" s="73"/>
      <c r="AL4" s="73"/>
      <c r="AM4" s="73"/>
      <c r="AN4" s="73"/>
      <c r="AO4" s="73"/>
      <c r="AP4" s="73"/>
      <c r="AQ4" s="73"/>
      <c r="AR4" s="73"/>
      <c r="AS4" s="73"/>
      <c r="AT4" s="73"/>
      <c r="AU4" s="73" t="s">
        <v>57</v>
      </c>
      <c r="AV4" s="73"/>
      <c r="AW4" s="73"/>
      <c r="AX4" s="73"/>
      <c r="AY4" s="73"/>
      <c r="AZ4" s="73"/>
      <c r="BA4" s="73"/>
      <c r="BB4" s="73"/>
      <c r="BC4" s="73"/>
      <c r="BD4" s="73"/>
      <c r="BE4" s="73"/>
      <c r="BF4" s="73" t="s">
        <v>58</v>
      </c>
      <c r="BG4" s="73"/>
      <c r="BH4" s="73"/>
      <c r="BI4" s="73"/>
      <c r="BJ4" s="73"/>
      <c r="BK4" s="73"/>
      <c r="BL4" s="73"/>
      <c r="BM4" s="73"/>
      <c r="BN4" s="73"/>
      <c r="BO4" s="73"/>
      <c r="BP4" s="73"/>
      <c r="BQ4" s="73" t="s">
        <v>59</v>
      </c>
      <c r="BR4" s="73"/>
      <c r="BS4" s="73"/>
      <c r="BT4" s="73"/>
      <c r="BU4" s="73"/>
      <c r="BV4" s="73"/>
      <c r="BW4" s="73"/>
      <c r="BX4" s="73"/>
      <c r="BY4" s="73"/>
      <c r="BZ4" s="73"/>
      <c r="CA4" s="73"/>
      <c r="CB4" s="73" t="s">
        <v>60</v>
      </c>
      <c r="CC4" s="73"/>
      <c r="CD4" s="73"/>
      <c r="CE4" s="73"/>
      <c r="CF4" s="73"/>
      <c r="CG4" s="73"/>
      <c r="CH4" s="73"/>
      <c r="CI4" s="73"/>
      <c r="CJ4" s="73"/>
      <c r="CK4" s="73"/>
      <c r="CL4" s="73"/>
      <c r="CM4" s="73" t="s">
        <v>61</v>
      </c>
      <c r="CN4" s="73"/>
      <c r="CO4" s="73"/>
      <c r="CP4" s="73"/>
      <c r="CQ4" s="73"/>
      <c r="CR4" s="73"/>
      <c r="CS4" s="73"/>
      <c r="CT4" s="73"/>
      <c r="CU4" s="73"/>
      <c r="CV4" s="73"/>
      <c r="CW4" s="73"/>
      <c r="CX4" s="73" t="s">
        <v>62</v>
      </c>
      <c r="CY4" s="73"/>
      <c r="CZ4" s="73"/>
      <c r="DA4" s="73"/>
      <c r="DB4" s="73"/>
      <c r="DC4" s="73"/>
      <c r="DD4" s="73"/>
      <c r="DE4" s="73"/>
      <c r="DF4" s="73"/>
      <c r="DG4" s="73"/>
      <c r="DH4" s="73"/>
      <c r="DI4" s="73" t="s">
        <v>63</v>
      </c>
      <c r="DJ4" s="73"/>
      <c r="DK4" s="73"/>
      <c r="DL4" s="73"/>
      <c r="DM4" s="73"/>
      <c r="DN4" s="73"/>
      <c r="DO4" s="73"/>
      <c r="DP4" s="73"/>
      <c r="DQ4" s="73"/>
      <c r="DR4" s="73"/>
      <c r="DS4" s="73"/>
      <c r="DT4" s="73" t="s">
        <v>64</v>
      </c>
      <c r="DU4" s="73"/>
      <c r="DV4" s="73"/>
      <c r="DW4" s="73"/>
      <c r="DX4" s="73"/>
      <c r="DY4" s="73"/>
      <c r="DZ4" s="73"/>
      <c r="EA4" s="73"/>
      <c r="EB4" s="73"/>
      <c r="EC4" s="73"/>
      <c r="ED4" s="73"/>
      <c r="EE4" s="73" t="s">
        <v>65</v>
      </c>
      <c r="EF4" s="73"/>
      <c r="EG4" s="73"/>
      <c r="EH4" s="73"/>
      <c r="EI4" s="73"/>
      <c r="EJ4" s="73"/>
      <c r="EK4" s="73"/>
      <c r="EL4" s="73"/>
      <c r="EM4" s="73"/>
      <c r="EN4" s="73"/>
      <c r="EO4" s="73"/>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2022</v>
      </c>
      <c r="C6" s="19">
        <f t="shared" ref="C6:X6" si="3">C7</f>
        <v>252123</v>
      </c>
      <c r="D6" s="19">
        <f t="shared" si="3"/>
        <v>46</v>
      </c>
      <c r="E6" s="19">
        <f t="shared" si="3"/>
        <v>17</v>
      </c>
      <c r="F6" s="19">
        <f t="shared" si="3"/>
        <v>4</v>
      </c>
      <c r="G6" s="19">
        <f t="shared" si="3"/>
        <v>0</v>
      </c>
      <c r="H6" s="19" t="str">
        <f t="shared" si="3"/>
        <v>滋賀県　高島市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58.27</v>
      </c>
      <c r="P6" s="20">
        <f t="shared" si="3"/>
        <v>40.51</v>
      </c>
      <c r="Q6" s="20">
        <f t="shared" si="3"/>
        <v>91.21</v>
      </c>
      <c r="R6" s="20">
        <f t="shared" si="3"/>
        <v>3300</v>
      </c>
      <c r="S6" s="20">
        <f t="shared" si="3"/>
        <v>46394</v>
      </c>
      <c r="T6" s="20">
        <f t="shared" si="3"/>
        <v>693.05</v>
      </c>
      <c r="U6" s="20">
        <f t="shared" si="3"/>
        <v>66.94</v>
      </c>
      <c r="V6" s="20">
        <f t="shared" si="3"/>
        <v>18729</v>
      </c>
      <c r="W6" s="20">
        <f t="shared" si="3"/>
        <v>11.86</v>
      </c>
      <c r="X6" s="20">
        <f t="shared" si="3"/>
        <v>1579.17</v>
      </c>
      <c r="Y6" s="21">
        <f>IF(Y7="",NA(),Y7)</f>
        <v>102.12</v>
      </c>
      <c r="Z6" s="21">
        <f t="shared" ref="Z6:AH6" si="4">IF(Z7="",NA(),Z7)</f>
        <v>100.09</v>
      </c>
      <c r="AA6" s="21">
        <f t="shared" si="4"/>
        <v>100.06</v>
      </c>
      <c r="AB6" s="21">
        <f t="shared" si="4"/>
        <v>100.11</v>
      </c>
      <c r="AC6" s="21">
        <f t="shared" si="4"/>
        <v>100.07</v>
      </c>
      <c r="AD6" s="21">
        <f t="shared" si="4"/>
        <v>101.72</v>
      </c>
      <c r="AE6" s="21">
        <f t="shared" si="4"/>
        <v>102.73</v>
      </c>
      <c r="AF6" s="21">
        <f t="shared" si="4"/>
        <v>105.78</v>
      </c>
      <c r="AG6" s="21">
        <f t="shared" si="4"/>
        <v>106.09</v>
      </c>
      <c r="AH6" s="21">
        <f t="shared" si="4"/>
        <v>106.44</v>
      </c>
      <c r="AI6" s="20" t="str">
        <f>IF(AI7="","",IF(AI7="-","【-】","【"&amp;SUBSTITUTE(TEXT(AI7,"#,##0.00"),"-","△")&amp;"】"))</f>
        <v>【104.54】</v>
      </c>
      <c r="AJ6" s="20">
        <f>IF(AJ7="",NA(),AJ7)</f>
        <v>0</v>
      </c>
      <c r="AK6" s="20">
        <f t="shared" ref="AK6:AS6" si="5">IF(AK7="",NA(),AK7)</f>
        <v>0</v>
      </c>
      <c r="AL6" s="20">
        <f t="shared" si="5"/>
        <v>0</v>
      </c>
      <c r="AM6" s="20">
        <f t="shared" si="5"/>
        <v>0</v>
      </c>
      <c r="AN6" s="20">
        <f t="shared" si="5"/>
        <v>0</v>
      </c>
      <c r="AO6" s="21">
        <f t="shared" si="5"/>
        <v>112.88</v>
      </c>
      <c r="AP6" s="21">
        <f t="shared" si="5"/>
        <v>94.97</v>
      </c>
      <c r="AQ6" s="21">
        <f t="shared" si="5"/>
        <v>63.96</v>
      </c>
      <c r="AR6" s="21">
        <f t="shared" si="5"/>
        <v>69.42</v>
      </c>
      <c r="AS6" s="21">
        <f t="shared" si="5"/>
        <v>72.86</v>
      </c>
      <c r="AT6" s="20" t="str">
        <f>IF(AT7="","",IF(AT7="-","【-】","【"&amp;SUBSTITUTE(TEXT(AT7,"#,##0.00"),"-","△")&amp;"】"))</f>
        <v>【65.93】</v>
      </c>
      <c r="AU6" s="21">
        <f>IF(AU7="",NA(),AU7)</f>
        <v>32.78</v>
      </c>
      <c r="AV6" s="21">
        <f t="shared" ref="AV6:BD6" si="6">IF(AV7="",NA(),AV7)</f>
        <v>27.7</v>
      </c>
      <c r="AW6" s="21">
        <f t="shared" si="6"/>
        <v>31.32</v>
      </c>
      <c r="AX6" s="21">
        <f t="shared" si="6"/>
        <v>36.51</v>
      </c>
      <c r="AY6" s="21">
        <f t="shared" si="6"/>
        <v>33.92</v>
      </c>
      <c r="AZ6" s="21">
        <f t="shared" si="6"/>
        <v>49.18</v>
      </c>
      <c r="BA6" s="21">
        <f t="shared" si="6"/>
        <v>47.72</v>
      </c>
      <c r="BB6" s="21">
        <f t="shared" si="6"/>
        <v>44.24</v>
      </c>
      <c r="BC6" s="21">
        <f t="shared" si="6"/>
        <v>43.07</v>
      </c>
      <c r="BD6" s="21">
        <f t="shared" si="6"/>
        <v>45.42</v>
      </c>
      <c r="BE6" s="20" t="str">
        <f>IF(BE7="","",IF(BE7="-","【-】","【"&amp;SUBSTITUTE(TEXT(BE7,"#,##0.00"),"-","△")&amp;"】"))</f>
        <v>【44.25】</v>
      </c>
      <c r="BF6" s="21">
        <f>IF(BF7="",NA(),BF7)</f>
        <v>50.43</v>
      </c>
      <c r="BG6" s="21">
        <f t="shared" ref="BG6:BO6" si="7">IF(BG7="",NA(),BG7)</f>
        <v>47.55</v>
      </c>
      <c r="BH6" s="21">
        <f t="shared" si="7"/>
        <v>66.55</v>
      </c>
      <c r="BI6" s="21">
        <f t="shared" si="7"/>
        <v>67.59</v>
      </c>
      <c r="BJ6" s="21">
        <f t="shared" si="7"/>
        <v>63.61</v>
      </c>
      <c r="BK6" s="21">
        <f t="shared" si="7"/>
        <v>1194.1500000000001</v>
      </c>
      <c r="BL6" s="21">
        <f t="shared" si="7"/>
        <v>1206.79</v>
      </c>
      <c r="BM6" s="21">
        <f t="shared" si="7"/>
        <v>1258.43</v>
      </c>
      <c r="BN6" s="21">
        <f t="shared" si="7"/>
        <v>1163.75</v>
      </c>
      <c r="BO6" s="21">
        <f t="shared" si="7"/>
        <v>1195.47</v>
      </c>
      <c r="BP6" s="20" t="str">
        <f>IF(BP7="","",IF(BP7="-","【-】","【"&amp;SUBSTITUTE(TEXT(BP7,"#,##0.00"),"-","△")&amp;"】"))</f>
        <v>【1,182.11】</v>
      </c>
      <c r="BQ6" s="21">
        <f>IF(BQ7="",NA(),BQ7)</f>
        <v>95.67</v>
      </c>
      <c r="BR6" s="21">
        <f t="shared" ref="BR6:BZ6" si="8">IF(BR7="",NA(),BR7)</f>
        <v>95.1</v>
      </c>
      <c r="BS6" s="21">
        <f t="shared" si="8"/>
        <v>86.59</v>
      </c>
      <c r="BT6" s="21">
        <f t="shared" si="8"/>
        <v>94.87</v>
      </c>
      <c r="BU6" s="21">
        <f t="shared" si="8"/>
        <v>92.9</v>
      </c>
      <c r="BV6" s="21">
        <f t="shared" si="8"/>
        <v>72.260000000000005</v>
      </c>
      <c r="BW6" s="21">
        <f t="shared" si="8"/>
        <v>71.84</v>
      </c>
      <c r="BX6" s="21">
        <f t="shared" si="8"/>
        <v>73.36</v>
      </c>
      <c r="BY6" s="21">
        <f t="shared" si="8"/>
        <v>72.599999999999994</v>
      </c>
      <c r="BZ6" s="21">
        <f t="shared" si="8"/>
        <v>69.430000000000007</v>
      </c>
      <c r="CA6" s="20" t="str">
        <f>IF(CA7="","",IF(CA7="-","【-】","【"&amp;SUBSTITUTE(TEXT(CA7,"#,##0.00"),"-","△")&amp;"】"))</f>
        <v>【73.78】</v>
      </c>
      <c r="CB6" s="21">
        <f>IF(CB7="",NA(),CB7)</f>
        <v>179.21</v>
      </c>
      <c r="CC6" s="21">
        <f t="shared" ref="CC6:CK6" si="9">IF(CC7="",NA(),CC7)</f>
        <v>180.7</v>
      </c>
      <c r="CD6" s="21">
        <f t="shared" si="9"/>
        <v>186.05</v>
      </c>
      <c r="CE6" s="21">
        <f t="shared" si="9"/>
        <v>180.27</v>
      </c>
      <c r="CF6" s="21">
        <f t="shared" si="9"/>
        <v>184.58</v>
      </c>
      <c r="CG6" s="21">
        <f t="shared" si="9"/>
        <v>230.02</v>
      </c>
      <c r="CH6" s="21">
        <f t="shared" si="9"/>
        <v>228.47</v>
      </c>
      <c r="CI6" s="21">
        <f t="shared" si="9"/>
        <v>224.88</v>
      </c>
      <c r="CJ6" s="21">
        <f t="shared" si="9"/>
        <v>228.64</v>
      </c>
      <c r="CK6" s="21">
        <f t="shared" si="9"/>
        <v>239.46</v>
      </c>
      <c r="CL6" s="20" t="str">
        <f>IF(CL7="","",IF(CL7="-","【-】","【"&amp;SUBSTITUTE(TEXT(CL7,"#,##0.00"),"-","△")&amp;"】"))</f>
        <v>【220.62】</v>
      </c>
      <c r="CM6" s="21">
        <f>IF(CM7="",NA(),CM7)</f>
        <v>77.11</v>
      </c>
      <c r="CN6" s="21">
        <f t="shared" ref="CN6:CV6" si="10">IF(CN7="",NA(),CN7)</f>
        <v>70</v>
      </c>
      <c r="CO6" s="21">
        <f t="shared" si="10"/>
        <v>67.78</v>
      </c>
      <c r="CP6" s="21">
        <f t="shared" si="10"/>
        <v>64</v>
      </c>
      <c r="CQ6" s="21">
        <f t="shared" si="10"/>
        <v>63.33</v>
      </c>
      <c r="CR6" s="21">
        <f t="shared" si="10"/>
        <v>42.56</v>
      </c>
      <c r="CS6" s="21">
        <f t="shared" si="10"/>
        <v>42.47</v>
      </c>
      <c r="CT6" s="21">
        <f t="shared" si="10"/>
        <v>42.4</v>
      </c>
      <c r="CU6" s="21">
        <f t="shared" si="10"/>
        <v>42.28</v>
      </c>
      <c r="CV6" s="21">
        <f t="shared" si="10"/>
        <v>41.06</v>
      </c>
      <c r="CW6" s="20" t="str">
        <f>IF(CW7="","",IF(CW7="-","【-】","【"&amp;SUBSTITUTE(TEXT(CW7,"#,##0.00"),"-","△")&amp;"】"))</f>
        <v>【42.22】</v>
      </c>
      <c r="CX6" s="21">
        <f>IF(CX7="",NA(),CX7)</f>
        <v>82.54</v>
      </c>
      <c r="CY6" s="21">
        <f t="shared" ref="CY6:DG6" si="11">IF(CY7="",NA(),CY7)</f>
        <v>83.1</v>
      </c>
      <c r="CZ6" s="21">
        <f t="shared" si="11"/>
        <v>84</v>
      </c>
      <c r="DA6" s="21">
        <f t="shared" si="11"/>
        <v>86.53</v>
      </c>
      <c r="DB6" s="21">
        <f t="shared" si="11"/>
        <v>87.04</v>
      </c>
      <c r="DC6" s="21">
        <f t="shared" si="11"/>
        <v>83.32</v>
      </c>
      <c r="DD6" s="21">
        <f t="shared" si="11"/>
        <v>83.75</v>
      </c>
      <c r="DE6" s="21">
        <f t="shared" si="11"/>
        <v>84.19</v>
      </c>
      <c r="DF6" s="21">
        <f t="shared" si="11"/>
        <v>84.34</v>
      </c>
      <c r="DG6" s="21">
        <f t="shared" si="11"/>
        <v>84.34</v>
      </c>
      <c r="DH6" s="20" t="str">
        <f>IF(DH7="","",IF(DH7="-","【-】","【"&amp;SUBSTITUTE(TEXT(DH7,"#,##0.00"),"-","△")&amp;"】"))</f>
        <v>【85.67】</v>
      </c>
      <c r="DI6" s="21">
        <f>IF(DI7="",NA(),DI7)</f>
        <v>35.03</v>
      </c>
      <c r="DJ6" s="21">
        <f t="shared" ref="DJ6:DR6" si="12">IF(DJ7="",NA(),DJ7)</f>
        <v>36.69</v>
      </c>
      <c r="DK6" s="21">
        <f t="shared" si="12"/>
        <v>38.299999999999997</v>
      </c>
      <c r="DL6" s="21">
        <f t="shared" si="12"/>
        <v>40</v>
      </c>
      <c r="DM6" s="21">
        <f t="shared" si="12"/>
        <v>41.69</v>
      </c>
      <c r="DN6" s="21">
        <f t="shared" si="12"/>
        <v>24.68</v>
      </c>
      <c r="DO6" s="21">
        <f t="shared" si="12"/>
        <v>24.68</v>
      </c>
      <c r="DP6" s="21">
        <f t="shared" si="12"/>
        <v>21.36</v>
      </c>
      <c r="DQ6" s="21">
        <f t="shared" si="12"/>
        <v>22.79</v>
      </c>
      <c r="DR6" s="21">
        <f t="shared" si="12"/>
        <v>24.8</v>
      </c>
      <c r="DS6" s="20" t="str">
        <f>IF(DS7="","",IF(DS7="-","【-】","【"&amp;SUBSTITUTE(TEXT(DS7,"#,##0.00"),"-","△")&amp;"】"))</f>
        <v>【28.00】</v>
      </c>
      <c r="DT6" s="20">
        <f>IF(DT7="",NA(),DT7)</f>
        <v>0</v>
      </c>
      <c r="DU6" s="20">
        <f t="shared" ref="DU6:EC6" si="13">IF(DU7="",NA(),DU7)</f>
        <v>0</v>
      </c>
      <c r="DV6" s="20">
        <f t="shared" si="13"/>
        <v>0</v>
      </c>
      <c r="DW6" s="20">
        <f t="shared" si="13"/>
        <v>0</v>
      </c>
      <c r="DX6" s="20">
        <f t="shared" si="13"/>
        <v>0</v>
      </c>
      <c r="DY6" s="21">
        <f t="shared" si="13"/>
        <v>0.01</v>
      </c>
      <c r="DZ6" s="21">
        <f t="shared" si="13"/>
        <v>8.6199999999999992</v>
      </c>
      <c r="EA6" s="21">
        <f t="shared" si="13"/>
        <v>0.01</v>
      </c>
      <c r="EB6" s="21">
        <f t="shared" si="13"/>
        <v>0.01</v>
      </c>
      <c r="EC6" s="21">
        <f t="shared" si="13"/>
        <v>0.02</v>
      </c>
      <c r="ED6" s="20" t="str">
        <f>IF(ED7="","",IF(ED7="-","【-】","【"&amp;SUBSTITUTE(TEXT(ED7,"#,##0.00"),"-","△")&amp;"】"))</f>
        <v>【0.03】</v>
      </c>
      <c r="EE6" s="20">
        <f>IF(EE7="",NA(),EE7)</f>
        <v>0</v>
      </c>
      <c r="EF6" s="20">
        <f t="shared" ref="EF6:EN6" si="14">IF(EF7="",NA(),EF7)</f>
        <v>0</v>
      </c>
      <c r="EG6" s="20">
        <f t="shared" si="14"/>
        <v>0</v>
      </c>
      <c r="EH6" s="20">
        <f t="shared" si="14"/>
        <v>0</v>
      </c>
      <c r="EI6" s="20">
        <f t="shared" si="14"/>
        <v>0</v>
      </c>
      <c r="EJ6" s="21">
        <f t="shared" si="14"/>
        <v>0.13</v>
      </c>
      <c r="EK6" s="21">
        <f t="shared" si="14"/>
        <v>0.36</v>
      </c>
      <c r="EL6" s="21">
        <f t="shared" si="14"/>
        <v>0.39</v>
      </c>
      <c r="EM6" s="21">
        <f t="shared" si="14"/>
        <v>0.1</v>
      </c>
      <c r="EN6" s="21">
        <f t="shared" si="14"/>
        <v>0.08</v>
      </c>
      <c r="EO6" s="20" t="str">
        <f>IF(EO7="","",IF(EO7="-","【-】","【"&amp;SUBSTITUTE(TEXT(EO7,"#,##0.00"),"-","△")&amp;"】"))</f>
        <v>【0.13】</v>
      </c>
    </row>
    <row r="7" spans="1:148" s="22" customFormat="1" x14ac:dyDescent="0.15">
      <c r="A7" s="14"/>
      <c r="B7" s="23">
        <v>2022</v>
      </c>
      <c r="C7" s="23">
        <v>252123</v>
      </c>
      <c r="D7" s="23">
        <v>46</v>
      </c>
      <c r="E7" s="23">
        <v>17</v>
      </c>
      <c r="F7" s="23">
        <v>4</v>
      </c>
      <c r="G7" s="23">
        <v>0</v>
      </c>
      <c r="H7" s="23" t="s">
        <v>95</v>
      </c>
      <c r="I7" s="23" t="s">
        <v>96</v>
      </c>
      <c r="J7" s="23" t="s">
        <v>97</v>
      </c>
      <c r="K7" s="23" t="s">
        <v>98</v>
      </c>
      <c r="L7" s="23" t="s">
        <v>99</v>
      </c>
      <c r="M7" s="23" t="s">
        <v>100</v>
      </c>
      <c r="N7" s="24" t="s">
        <v>101</v>
      </c>
      <c r="O7" s="24">
        <v>58.27</v>
      </c>
      <c r="P7" s="24">
        <v>40.51</v>
      </c>
      <c r="Q7" s="24">
        <v>91.21</v>
      </c>
      <c r="R7" s="24">
        <v>3300</v>
      </c>
      <c r="S7" s="24">
        <v>46394</v>
      </c>
      <c r="T7" s="24">
        <v>693.05</v>
      </c>
      <c r="U7" s="24">
        <v>66.94</v>
      </c>
      <c r="V7" s="24">
        <v>18729</v>
      </c>
      <c r="W7" s="24">
        <v>11.86</v>
      </c>
      <c r="X7" s="24">
        <v>1579.17</v>
      </c>
      <c r="Y7" s="24">
        <v>102.12</v>
      </c>
      <c r="Z7" s="24">
        <v>100.09</v>
      </c>
      <c r="AA7" s="24">
        <v>100.06</v>
      </c>
      <c r="AB7" s="24">
        <v>100.11</v>
      </c>
      <c r="AC7" s="24">
        <v>100.07</v>
      </c>
      <c r="AD7" s="24">
        <v>101.72</v>
      </c>
      <c r="AE7" s="24">
        <v>102.73</v>
      </c>
      <c r="AF7" s="24">
        <v>105.78</v>
      </c>
      <c r="AG7" s="24">
        <v>106.09</v>
      </c>
      <c r="AH7" s="24">
        <v>106.44</v>
      </c>
      <c r="AI7" s="24">
        <v>104.54</v>
      </c>
      <c r="AJ7" s="24">
        <v>0</v>
      </c>
      <c r="AK7" s="24">
        <v>0</v>
      </c>
      <c r="AL7" s="24">
        <v>0</v>
      </c>
      <c r="AM7" s="24">
        <v>0</v>
      </c>
      <c r="AN7" s="24">
        <v>0</v>
      </c>
      <c r="AO7" s="24">
        <v>112.88</v>
      </c>
      <c r="AP7" s="24">
        <v>94.97</v>
      </c>
      <c r="AQ7" s="24">
        <v>63.96</v>
      </c>
      <c r="AR7" s="24">
        <v>69.42</v>
      </c>
      <c r="AS7" s="24">
        <v>72.86</v>
      </c>
      <c r="AT7" s="24">
        <v>65.930000000000007</v>
      </c>
      <c r="AU7" s="24">
        <v>32.78</v>
      </c>
      <c r="AV7" s="24">
        <v>27.7</v>
      </c>
      <c r="AW7" s="24">
        <v>31.32</v>
      </c>
      <c r="AX7" s="24">
        <v>36.51</v>
      </c>
      <c r="AY7" s="24">
        <v>33.92</v>
      </c>
      <c r="AZ7" s="24">
        <v>49.18</v>
      </c>
      <c r="BA7" s="24">
        <v>47.72</v>
      </c>
      <c r="BB7" s="24">
        <v>44.24</v>
      </c>
      <c r="BC7" s="24">
        <v>43.07</v>
      </c>
      <c r="BD7" s="24">
        <v>45.42</v>
      </c>
      <c r="BE7" s="24">
        <v>44.25</v>
      </c>
      <c r="BF7" s="24">
        <v>50.43</v>
      </c>
      <c r="BG7" s="24">
        <v>47.55</v>
      </c>
      <c r="BH7" s="24">
        <v>66.55</v>
      </c>
      <c r="BI7" s="24">
        <v>67.59</v>
      </c>
      <c r="BJ7" s="24">
        <v>63.61</v>
      </c>
      <c r="BK7" s="24">
        <v>1194.1500000000001</v>
      </c>
      <c r="BL7" s="24">
        <v>1206.79</v>
      </c>
      <c r="BM7" s="24">
        <v>1258.43</v>
      </c>
      <c r="BN7" s="24">
        <v>1163.75</v>
      </c>
      <c r="BO7" s="24">
        <v>1195.47</v>
      </c>
      <c r="BP7" s="24">
        <v>1182.1099999999999</v>
      </c>
      <c r="BQ7" s="24">
        <v>95.67</v>
      </c>
      <c r="BR7" s="24">
        <v>95.1</v>
      </c>
      <c r="BS7" s="24">
        <v>86.59</v>
      </c>
      <c r="BT7" s="24">
        <v>94.87</v>
      </c>
      <c r="BU7" s="24">
        <v>92.9</v>
      </c>
      <c r="BV7" s="24">
        <v>72.260000000000005</v>
      </c>
      <c r="BW7" s="24">
        <v>71.84</v>
      </c>
      <c r="BX7" s="24">
        <v>73.36</v>
      </c>
      <c r="BY7" s="24">
        <v>72.599999999999994</v>
      </c>
      <c r="BZ7" s="24">
        <v>69.430000000000007</v>
      </c>
      <c r="CA7" s="24">
        <v>73.78</v>
      </c>
      <c r="CB7" s="24">
        <v>179.21</v>
      </c>
      <c r="CC7" s="24">
        <v>180.7</v>
      </c>
      <c r="CD7" s="24">
        <v>186.05</v>
      </c>
      <c r="CE7" s="24">
        <v>180.27</v>
      </c>
      <c r="CF7" s="24">
        <v>184.58</v>
      </c>
      <c r="CG7" s="24">
        <v>230.02</v>
      </c>
      <c r="CH7" s="24">
        <v>228.47</v>
      </c>
      <c r="CI7" s="24">
        <v>224.88</v>
      </c>
      <c r="CJ7" s="24">
        <v>228.64</v>
      </c>
      <c r="CK7" s="24">
        <v>239.46</v>
      </c>
      <c r="CL7" s="24">
        <v>220.62</v>
      </c>
      <c r="CM7" s="24">
        <v>77.11</v>
      </c>
      <c r="CN7" s="24">
        <v>70</v>
      </c>
      <c r="CO7" s="24">
        <v>67.78</v>
      </c>
      <c r="CP7" s="24">
        <v>64</v>
      </c>
      <c r="CQ7" s="24">
        <v>63.33</v>
      </c>
      <c r="CR7" s="24">
        <v>42.56</v>
      </c>
      <c r="CS7" s="24">
        <v>42.47</v>
      </c>
      <c r="CT7" s="24">
        <v>42.4</v>
      </c>
      <c r="CU7" s="24">
        <v>42.28</v>
      </c>
      <c r="CV7" s="24">
        <v>41.06</v>
      </c>
      <c r="CW7" s="24">
        <v>42.22</v>
      </c>
      <c r="CX7" s="24">
        <v>82.54</v>
      </c>
      <c r="CY7" s="24">
        <v>83.1</v>
      </c>
      <c r="CZ7" s="24">
        <v>84</v>
      </c>
      <c r="DA7" s="24">
        <v>86.53</v>
      </c>
      <c r="DB7" s="24">
        <v>87.04</v>
      </c>
      <c r="DC7" s="24">
        <v>83.32</v>
      </c>
      <c r="DD7" s="24">
        <v>83.75</v>
      </c>
      <c r="DE7" s="24">
        <v>84.19</v>
      </c>
      <c r="DF7" s="24">
        <v>84.34</v>
      </c>
      <c r="DG7" s="24">
        <v>84.34</v>
      </c>
      <c r="DH7" s="24">
        <v>85.67</v>
      </c>
      <c r="DI7" s="24">
        <v>35.03</v>
      </c>
      <c r="DJ7" s="24">
        <v>36.69</v>
      </c>
      <c r="DK7" s="24">
        <v>38.299999999999997</v>
      </c>
      <c r="DL7" s="24">
        <v>40</v>
      </c>
      <c r="DM7" s="24">
        <v>41.69</v>
      </c>
      <c r="DN7" s="24">
        <v>24.68</v>
      </c>
      <c r="DO7" s="24">
        <v>24.68</v>
      </c>
      <c r="DP7" s="24">
        <v>21.36</v>
      </c>
      <c r="DQ7" s="24">
        <v>22.79</v>
      </c>
      <c r="DR7" s="24">
        <v>24.8</v>
      </c>
      <c r="DS7" s="24">
        <v>28</v>
      </c>
      <c r="DT7" s="24">
        <v>0</v>
      </c>
      <c r="DU7" s="24">
        <v>0</v>
      </c>
      <c r="DV7" s="24">
        <v>0</v>
      </c>
      <c r="DW7" s="24">
        <v>0</v>
      </c>
      <c r="DX7" s="24">
        <v>0</v>
      </c>
      <c r="DY7" s="24">
        <v>0.01</v>
      </c>
      <c r="DZ7" s="24">
        <v>8.6199999999999992</v>
      </c>
      <c r="EA7" s="24">
        <v>0.01</v>
      </c>
      <c r="EB7" s="24">
        <v>0.01</v>
      </c>
      <c r="EC7" s="24">
        <v>0.02</v>
      </c>
      <c r="ED7" s="24">
        <v>0.03</v>
      </c>
      <c r="EE7" s="24">
        <v>0</v>
      </c>
      <c r="EF7" s="24">
        <v>0</v>
      </c>
      <c r="EG7" s="24">
        <v>0</v>
      </c>
      <c r="EH7" s="24">
        <v>0</v>
      </c>
      <c r="EI7" s="24">
        <v>0</v>
      </c>
      <c r="EJ7" s="24">
        <v>0.13</v>
      </c>
      <c r="EK7" s="24">
        <v>0.36</v>
      </c>
      <c r="EL7" s="24">
        <v>0.39</v>
      </c>
      <c r="EM7" s="24">
        <v>0.1</v>
      </c>
      <c r="EN7" s="24">
        <v>0.08</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107</v>
      </c>
    </row>
    <row r="12" spans="1:148" x14ac:dyDescent="0.15">
      <c r="B12">
        <v>1</v>
      </c>
      <c r="C12">
        <v>1</v>
      </c>
      <c r="D12">
        <v>2</v>
      </c>
      <c r="E12">
        <v>3</v>
      </c>
      <c r="F12">
        <v>4</v>
      </c>
      <c r="G12" t="s">
        <v>108</v>
      </c>
    </row>
    <row r="13" spans="1:148" x14ac:dyDescent="0.15">
      <c r="B13" t="s">
        <v>109</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太田　幸代</cp:lastModifiedBy>
  <cp:lastPrinted>2024-02-06T23:47:53Z</cp:lastPrinted>
  <dcterms:created xsi:type="dcterms:W3CDTF">2023-12-12T00:56:49Z</dcterms:created>
  <dcterms:modified xsi:type="dcterms:W3CDTF">2024-02-06T23:49:25Z</dcterms:modified>
  <cp:category/>
</cp:coreProperties>
</file>