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◆H26～ 上下水道課◆◆\▼各グループ共通\★各グループ共通（調査・報告）\●H29\公営企業に係る経営比較分析\高島市\HPアップ用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I10" i="4"/>
  <c r="AL8" i="4"/>
  <c r="P8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<sst xmlns="http://schemas.openxmlformats.org/spreadsheetml/2006/main" count="240" uniqueCount="126">
  <si>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</si>
  <si>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</si>
  <si>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</si>
  <si>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</si>
  <si>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</si>
  <si>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</si>
  <si>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</si>
  <si>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</si>
  <si>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</si>
  <si>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</si>
  <si>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</si>
  <si>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</si>
  <si>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</si>
  <si>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</si>
  <si>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</si>
  <si>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</si>
  <si>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</si>
  <si>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</si>
  <si>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</si>
  <si>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</si>
  <si>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</si>
  <si>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</si>
  <si>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</si>
  <si>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</si>
  <si>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</si>
  <si>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</si>
  <si>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</si>
  <si>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</si>
  <si>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</si>
  <si>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</si>
  <si>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</si>
  <si>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</si>
  <si>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</si>
  <si>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</si>
  <si>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</si>
  <si>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</si>
  <si>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</si>
  <si>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</si>
  <si>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</si>
  <si>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</si>
  <si>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</si>
  <si>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</si>
  <si>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</si>
  <si>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</si>
  <si>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</si>
  <si>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</si>
  <si>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</si>
  <si>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</si>
  <si>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</si>
  <si>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</si>
  <si>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</si>
  <si>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</si>
  <si>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</si>
  <si>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</si>
  <si>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</si>
  <si>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</si>
  <si>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</si>
  <si>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</si>
  <si>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</si>
  <si>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</si>
  <si>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</si>
  <si>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</si>
  <si>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</si>
  <si>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</si>
  <si>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</si>
  <si>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</si>
  <si>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</si>
  <si>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</si>
  <si>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</si>
  <si>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</si>
  <si>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</si>
  <si>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</si>
  <si>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</si>
  <si>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</si>
  <si>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</si>
  <si>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</si>
  <si>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</si>
  <si>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</si>
  <si>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</si>
  <si>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</si>
  <si>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</si>
  <si>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</si>
  <si>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</si>
  <si>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</si>
  <si>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</si>
  <si>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</si>
  <si>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</si>
  <si>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</si>
  <si>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</si>
  <si>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</si>
  <si>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</si>
  <si>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</si>
  <si>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</si>
  <si>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</si>
  <si>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</si>
  <si>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</si>
  <si>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</si>
  <si>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</si>
  <si>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</si>
  <si>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</si>
  <si>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</si>
  <si>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</si>
  <si>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</si>
  <si>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</si>
  <si>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</si>
  <si>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</si>
  <si>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</si>
  <si>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</si>
  <si>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</si>
  <si>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</si>
  <si>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高島市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</si>
  <si>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</si>
  <si>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</si>
  <si>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</si>
  <si>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</si>
  <si>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</si>
  <si>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</si>
  <si>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</si>
  <si>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</si>
  <si>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</si>
  <si>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</si>
  <si>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</si>
  <si>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</si>
  <si>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③管渠改善率は数値なしとなっているが、これは本市の下水道事業は平成9年度から開始しており、更新時期を迎えた管渠はないためである。</t>
    <phoneticPr fontId="4"/>
  </si>
  <si>
    <t>本市の特定環境保全公共下水道事業は、類似団体と比べると経営状況は良好といえるが、収益的収支比率および経費回収率が100％を切っていることから、一般会計等からの繰入金に頼っている。
平成29年度から地方公営企業法の全部適用を行い、企業会計制度を導入したが、すぐに経営の効率化が図れるわけではないので、今後財務状況等を適切に把握し、将来の更新・投資を計画的に行えるよう努めていく。</t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4" eb="16">
      <t>ジギョウ</t>
    </rPh>
    <phoneticPr fontId="4"/>
  </si>
  <si>
    <t>①収益的収支比率は、H24から増加傾向で推移しており、経営が改善されていることがわかる。
④企業債残高対事業規模比率は、類似団体と比較し低位で推移しているため、比較的良好といえる。
⑤経費回収率は、類似団体と比較し高い数値を維持しているが、100％を切っていることから、料金だけでは経費を賄い切れていない。
⑥汚水処理原価は、類似団体平均より低位で推移している。
⑧水洗化率は、類似団体平均を大きく下回っているが、近年は微増傾向である。</t>
    <rPh sb="1" eb="4">
      <t>シュウエキテキ</t>
    </rPh>
    <rPh sb="4" eb="6">
      <t>シュウシ</t>
    </rPh>
    <rPh sb="6" eb="8">
      <t>ヒリツ</t>
    </rPh>
    <rPh sb="15" eb="17">
      <t>ゾウカ</t>
    </rPh>
    <rPh sb="17" eb="19">
      <t>ケイコウ</t>
    </rPh>
    <rPh sb="20" eb="22">
      <t>スイイ</t>
    </rPh>
    <rPh sb="27" eb="29">
      <t>ケイエイ</t>
    </rPh>
    <rPh sb="30" eb="32">
      <t>カイゼン</t>
    </rPh>
    <rPh sb="46" eb="48">
      <t>キギョウ</t>
    </rPh>
    <rPh sb="48" eb="49">
      <t>サイ</t>
    </rPh>
    <rPh sb="49" eb="51">
      <t>ザンダカ</t>
    </rPh>
    <rPh sb="51" eb="52">
      <t>タイ</t>
    </rPh>
    <rPh sb="52" eb="54">
      <t>ジギョウ</t>
    </rPh>
    <rPh sb="54" eb="56">
      <t>キボ</t>
    </rPh>
    <rPh sb="56" eb="58">
      <t>ヒリツ</t>
    </rPh>
    <rPh sb="60" eb="62">
      <t>ルイジ</t>
    </rPh>
    <rPh sb="62" eb="64">
      <t>ダンタイ</t>
    </rPh>
    <rPh sb="65" eb="67">
      <t>ヒカク</t>
    </rPh>
    <rPh sb="68" eb="70">
      <t>テイイ</t>
    </rPh>
    <rPh sb="71" eb="73">
      <t>スイイ</t>
    </rPh>
    <rPh sb="80" eb="83">
      <t>ヒカクテキ</t>
    </rPh>
    <rPh sb="83" eb="85">
      <t>リョウコウ</t>
    </rPh>
    <rPh sb="92" eb="94">
      <t>ケイヒ</t>
    </rPh>
    <rPh sb="94" eb="96">
      <t>カイシュウ</t>
    </rPh>
    <rPh sb="96" eb="97">
      <t>リツ</t>
    </rPh>
    <rPh sb="99" eb="101">
      <t>ルイジ</t>
    </rPh>
    <rPh sb="101" eb="103">
      <t>ダンタイ</t>
    </rPh>
    <rPh sb="104" eb="106">
      <t>ヒカク</t>
    </rPh>
    <rPh sb="107" eb="108">
      <t>タカ</t>
    </rPh>
    <rPh sb="109" eb="111">
      <t>スウチ</t>
    </rPh>
    <rPh sb="112" eb="114">
      <t>イジ</t>
    </rPh>
    <rPh sb="125" eb="126">
      <t>キ</t>
    </rPh>
    <rPh sb="135" eb="137">
      <t>リョウキン</t>
    </rPh>
    <rPh sb="141" eb="143">
      <t>ケイヒ</t>
    </rPh>
    <rPh sb="144" eb="145">
      <t>マカナ</t>
    </rPh>
    <rPh sb="146" eb="147">
      <t>キ</t>
    </rPh>
    <rPh sb="155" eb="157">
      <t>オスイ</t>
    </rPh>
    <rPh sb="157" eb="159">
      <t>ショリ</t>
    </rPh>
    <rPh sb="159" eb="161">
      <t>ゲンカ</t>
    </rPh>
    <rPh sb="163" eb="165">
      <t>ルイジ</t>
    </rPh>
    <rPh sb="165" eb="167">
      <t>ダンタイ</t>
    </rPh>
    <rPh sb="167" eb="169">
      <t>ヘイキン</t>
    </rPh>
    <rPh sb="171" eb="173">
      <t>テイイ</t>
    </rPh>
    <rPh sb="174" eb="176">
      <t>スイイ</t>
    </rPh>
    <rPh sb="183" eb="186">
      <t>スイセンカ</t>
    </rPh>
    <rPh sb="186" eb="187">
      <t>リツ</t>
    </rPh>
    <rPh sb="189" eb="191">
      <t>ルイジ</t>
    </rPh>
    <rPh sb="191" eb="193">
      <t>ダンタイ</t>
    </rPh>
    <rPh sb="193" eb="195">
      <t>ヘイキン</t>
    </rPh>
    <rPh sb="196" eb="197">
      <t>オオ</t>
    </rPh>
    <rPh sb="199" eb="201">
      <t>シタマワ</t>
    </rPh>
    <rPh sb="207" eb="209">
      <t>キンネン</t>
    </rPh>
    <rPh sb="210" eb="212">
      <t>ビゾウ</t>
    </rPh>
    <rPh sb="212" eb="214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</si>
</sst>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42696"/>
        <c:axId val="19840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42696"/>
        <c:axId val="198406288"/>
      </c:lineChart>
      <c:dateAx>
        <c:axId val="198642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406288"/>
        <c:crosses val="autoZero"/>
        <c:auto val="1"/>
        <c:lblOffset val="100"/>
        <c:baseTimeUnit val="years"/>
      </c:dateAx>
      <c:valAx>
        <c:axId val="19840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642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71.37</c:v>
                </c:pt>
                <c:pt idx="1">
                  <c:v>71.2</c:v>
                </c:pt>
                <c:pt idx="2">
                  <c:v>77.290000000000006</c:v>
                </c:pt>
                <c:pt idx="3">
                  <c:v>77.900000000000006</c:v>
                </c:pt>
                <c:pt idx="4">
                  <c:v>149.29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27144"/>
        <c:axId val="19962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27144"/>
        <c:axId val="199627536"/>
      </c:lineChart>
      <c:dateAx>
        <c:axId val="199627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627536"/>
        <c:crosses val="autoZero"/>
        <c:auto val="1"/>
        <c:lblOffset val="100"/>
        <c:baseTimeUnit val="years"/>
      </c:dateAx>
      <c:valAx>
        <c:axId val="19962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627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72.510000000000005</c:v>
                </c:pt>
                <c:pt idx="1">
                  <c:v>74.290000000000006</c:v>
                </c:pt>
                <c:pt idx="2">
                  <c:v>76.17</c:v>
                </c:pt>
                <c:pt idx="3">
                  <c:v>77.63</c:v>
                </c:pt>
                <c:pt idx="4">
                  <c:v>79.510000000000005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57352"/>
        <c:axId val="20005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57352"/>
        <c:axId val="200057744"/>
      </c:lineChart>
      <c:dateAx>
        <c:axId val="200057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057744"/>
        <c:crosses val="autoZero"/>
        <c:auto val="1"/>
        <c:lblOffset val="100"/>
        <c:baseTimeUnit val="years"/>
      </c:dateAx>
      <c:valAx>
        <c:axId val="20005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057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92.76</c:v>
                </c:pt>
                <c:pt idx="2">
                  <c:v>93.24</c:v>
                </c:pt>
                <c:pt idx="3">
                  <c:v>93.37</c:v>
                </c:pt>
                <c:pt idx="4">
                  <c:v>95.65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32720"/>
        <c:axId val="19926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32720"/>
        <c:axId val="199262240"/>
      </c:lineChart>
      <c:dateAx>
        <c:axId val="19973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262240"/>
        <c:crosses val="autoZero"/>
        <c:auto val="1"/>
        <c:lblOffset val="100"/>
        <c:baseTimeUnit val="years"/>
      </c:dateAx>
      <c:valAx>
        <c:axId val="19926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73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13152"/>
        <c:axId val="19934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13152"/>
        <c:axId val="199345888"/>
      </c:lineChart>
      <c:dateAx>
        <c:axId val="19921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345888"/>
        <c:crosses val="autoZero"/>
        <c:auto val="1"/>
        <c:lblOffset val="100"/>
        <c:baseTimeUnit val="years"/>
      </c:dateAx>
      <c:valAx>
        <c:axId val="19934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21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26528"/>
        <c:axId val="19805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26528"/>
        <c:axId val="198057016"/>
      </c:lineChart>
      <c:dateAx>
        <c:axId val="19932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057016"/>
        <c:crosses val="autoZero"/>
        <c:auto val="1"/>
        <c:lblOffset val="100"/>
        <c:baseTimeUnit val="years"/>
      </c:dateAx>
      <c:valAx>
        <c:axId val="19805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32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60152"/>
        <c:axId val="19806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60152"/>
        <c:axId val="198060544"/>
      </c:lineChart>
      <c:dateAx>
        <c:axId val="198060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060544"/>
        <c:crosses val="autoZero"/>
        <c:auto val="1"/>
        <c:lblOffset val="100"/>
        <c:baseTimeUnit val="years"/>
      </c:dateAx>
      <c:valAx>
        <c:axId val="19806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060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72864"/>
        <c:axId val="199472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72864"/>
        <c:axId val="199472472"/>
      </c:lineChart>
      <c:dateAx>
        <c:axId val="19947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472472"/>
        <c:crosses val="autoZero"/>
        <c:auto val="1"/>
        <c:lblOffset val="100"/>
        <c:baseTimeUnit val="years"/>
      </c:dateAx>
      <c:valAx>
        <c:axId val="199472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47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1160.75</c:v>
                </c:pt>
                <c:pt idx="1">
                  <c:v>1149.7</c:v>
                </c:pt>
                <c:pt idx="2">
                  <c:v>1005.53</c:v>
                </c:pt>
                <c:pt idx="3">
                  <c:v>49.07</c:v>
                </c:pt>
                <c:pt idx="4">
                  <c:v>80.569999999999993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73256"/>
        <c:axId val="19947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73256"/>
        <c:axId val="199473648"/>
      </c:lineChart>
      <c:dateAx>
        <c:axId val="199473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473648"/>
        <c:crosses val="autoZero"/>
        <c:auto val="1"/>
        <c:lblOffset val="100"/>
        <c:baseTimeUnit val="years"/>
      </c:dateAx>
      <c:valAx>
        <c:axId val="19947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473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69.239999999999995</c:v>
                </c:pt>
                <c:pt idx="1">
                  <c:v>76.34</c:v>
                </c:pt>
                <c:pt idx="2">
                  <c:v>79.67</c:v>
                </c:pt>
                <c:pt idx="3">
                  <c:v>80.75</c:v>
                </c:pt>
                <c:pt idx="4">
                  <c:v>79.400000000000006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24008"/>
        <c:axId val="19962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24008"/>
        <c:axId val="199624400"/>
      </c:lineChart>
      <c:dateAx>
        <c:axId val="199624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624400"/>
        <c:crosses val="autoZero"/>
        <c:auto val="1"/>
        <c:lblOffset val="100"/>
        <c:baseTimeUnit val="years"/>
      </c:dateAx>
      <c:valAx>
        <c:axId val="19962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624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254.85</c:v>
                </c:pt>
                <c:pt idx="1">
                  <c:v>232.4</c:v>
                </c:pt>
                <c:pt idx="2">
                  <c:v>229.49</c:v>
                </c:pt>
                <c:pt idx="3">
                  <c:v>228.82</c:v>
                </c:pt>
                <c:pt idx="4">
                  <c:v>196.24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25576"/>
        <c:axId val="19962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25576"/>
        <c:axId val="199625968"/>
      </c:lineChart>
      <c:dateAx>
        <c:axId val="199625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625968"/>
        <c:crosses val="autoZero"/>
        <c:auto val="1"/>
        <c:lblOffset val="100"/>
        <c:baseTimeUnit val="years"/>
      </c:dateAx>
      <c:valAx>
        <c:axId val="19962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625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滋賀県　高島市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50316</v>
      </c>
      <c r="AM8" s="67"/>
      <c r="AN8" s="67"/>
      <c r="AO8" s="67"/>
      <c r="AP8" s="67"/>
      <c r="AQ8" s="67"/>
      <c r="AR8" s="67"/>
      <c r="AS8" s="67"/>
      <c r="AT8" s="66">
        <f>データ!T6</f>
        <v>693.05</v>
      </c>
      <c r="AU8" s="66"/>
      <c r="AV8" s="66"/>
      <c r="AW8" s="66"/>
      <c r="AX8" s="66"/>
      <c r="AY8" s="66"/>
      <c r="AZ8" s="66"/>
      <c r="BA8" s="66"/>
      <c r="BB8" s="66">
        <f>データ!U6</f>
        <v>72.599999999999994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38.04</v>
      </c>
      <c r="Q10" s="66"/>
      <c r="R10" s="66"/>
      <c r="S10" s="66"/>
      <c r="T10" s="66"/>
      <c r="U10" s="66"/>
      <c r="V10" s="66"/>
      <c r="W10" s="66">
        <f>データ!Q6</f>
        <v>90.38</v>
      </c>
      <c r="X10" s="66"/>
      <c r="Y10" s="66"/>
      <c r="Z10" s="66"/>
      <c r="AA10" s="66"/>
      <c r="AB10" s="66"/>
      <c r="AC10" s="66"/>
      <c r="AD10" s="67">
        <f>データ!R6</f>
        <v>3240</v>
      </c>
      <c r="AE10" s="67"/>
      <c r="AF10" s="67"/>
      <c r="AG10" s="67"/>
      <c r="AH10" s="67"/>
      <c r="AI10" s="67"/>
      <c r="AJ10" s="67"/>
      <c r="AK10" s="2"/>
      <c r="AL10" s="67">
        <f>データ!V6</f>
        <v>19027</v>
      </c>
      <c r="AM10" s="67"/>
      <c r="AN10" s="67"/>
      <c r="AO10" s="67"/>
      <c r="AP10" s="67"/>
      <c r="AQ10" s="67"/>
      <c r="AR10" s="67"/>
      <c r="AS10" s="67"/>
      <c r="AT10" s="66">
        <f>データ!W6</f>
        <v>10.39</v>
      </c>
      <c r="AU10" s="66"/>
      <c r="AV10" s="66"/>
      <c r="AW10" s="66"/>
      <c r="AX10" s="66"/>
      <c r="AY10" s="66"/>
      <c r="AZ10" s="66"/>
      <c r="BA10" s="66"/>
      <c r="BB10" s="66">
        <f>データ!X6</f>
        <v>1831.28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125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252123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滋賀県　高島市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38.04</v>
      </c>
      <c r="Q6" s="34">
        <f t="shared" si="3"/>
        <v>90.38</v>
      </c>
      <c r="R6" s="34">
        <f t="shared" si="3"/>
        <v>3240</v>
      </c>
      <c r="S6" s="34">
        <f t="shared" si="3"/>
        <v>50316</v>
      </c>
      <c r="T6" s="34">
        <f t="shared" si="3"/>
        <v>693.05</v>
      </c>
      <c r="U6" s="34">
        <f t="shared" si="3"/>
        <v>72.599999999999994</v>
      </c>
      <c r="V6" s="34">
        <f t="shared" si="3"/>
        <v>19027</v>
      </c>
      <c r="W6" s="34">
        <f t="shared" si="3"/>
        <v>10.39</v>
      </c>
      <c r="X6" s="34">
        <f t="shared" si="3"/>
        <v>1831.28</v>
      </c>
      <c r="Y6" s="35">
        <f>IF(Y7="",NA(),Y7)</f>
        <v>89.66</v>
      </c>
      <c r="Z6" s="35">
        <f t="shared" ref="Z6:AH6" si="4">IF(Z7="",NA(),Z7)</f>
        <v>92.76</v>
      </c>
      <c r="AA6" s="35">
        <f t="shared" si="4"/>
        <v>93.24</v>
      </c>
      <c r="AB6" s="35">
        <f t="shared" si="4"/>
        <v>93.37</v>
      </c>
      <c r="AC6" s="35">
        <f t="shared" si="4"/>
        <v>95.65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1160.75</v>
      </c>
      <c r="BG6" s="35">
        <f t="shared" ref="BG6:BO6" si="7">IF(BG7="",NA(),BG7)</f>
        <v>1149.7</v>
      </c>
      <c r="BH6" s="35">
        <f t="shared" si="7"/>
        <v>1005.53</v>
      </c>
      <c r="BI6" s="35">
        <f t="shared" si="7"/>
        <v>49.07</v>
      </c>
      <c r="BJ6" s="35">
        <f t="shared" si="7"/>
        <v>80.569999999999993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69.239999999999995</v>
      </c>
      <c r="BR6" s="35">
        <f t="shared" ref="BR6:BZ6" si="8">IF(BR7="",NA(),BR7)</f>
        <v>76.34</v>
      </c>
      <c r="BS6" s="35">
        <f t="shared" si="8"/>
        <v>79.67</v>
      </c>
      <c r="BT6" s="35">
        <f t="shared" si="8"/>
        <v>80.75</v>
      </c>
      <c r="BU6" s="35">
        <f t="shared" si="8"/>
        <v>79.400000000000006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254.85</v>
      </c>
      <c r="CC6" s="35">
        <f t="shared" ref="CC6:CK6" si="9">IF(CC7="",NA(),CC7)</f>
        <v>232.4</v>
      </c>
      <c r="CD6" s="35">
        <f t="shared" si="9"/>
        <v>229.49</v>
      </c>
      <c r="CE6" s="35">
        <f t="shared" si="9"/>
        <v>228.82</v>
      </c>
      <c r="CF6" s="35">
        <f t="shared" si="9"/>
        <v>196.24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71.37</v>
      </c>
      <c r="CN6" s="35">
        <f t="shared" ref="CN6:CV6" si="10">IF(CN7="",NA(),CN7)</f>
        <v>71.2</v>
      </c>
      <c r="CO6" s="35">
        <f t="shared" si="10"/>
        <v>77.290000000000006</v>
      </c>
      <c r="CP6" s="35">
        <f t="shared" si="10"/>
        <v>77.900000000000006</v>
      </c>
      <c r="CQ6" s="35">
        <f t="shared" si="10"/>
        <v>149.29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72.510000000000005</v>
      </c>
      <c r="CY6" s="35">
        <f t="shared" ref="CY6:DG6" si="11">IF(CY7="",NA(),CY7)</f>
        <v>74.290000000000006</v>
      </c>
      <c r="CZ6" s="35">
        <f t="shared" si="11"/>
        <v>76.17</v>
      </c>
      <c r="DA6" s="35">
        <f t="shared" si="11"/>
        <v>77.63</v>
      </c>
      <c r="DB6" s="35">
        <f t="shared" si="11"/>
        <v>79.510000000000005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252123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38.04</v>
      </c>
      <c r="Q7" s="38">
        <v>90.38</v>
      </c>
      <c r="R7" s="38">
        <v>3240</v>
      </c>
      <c r="S7" s="38">
        <v>50316</v>
      </c>
      <c r="T7" s="38">
        <v>693.05</v>
      </c>
      <c r="U7" s="38">
        <v>72.599999999999994</v>
      </c>
      <c r="V7" s="38">
        <v>19027</v>
      </c>
      <c r="W7" s="38">
        <v>10.39</v>
      </c>
      <c r="X7" s="38">
        <v>1831.28</v>
      </c>
      <c r="Y7" s="38">
        <v>89.66</v>
      </c>
      <c r="Z7" s="38">
        <v>92.76</v>
      </c>
      <c r="AA7" s="38">
        <v>93.24</v>
      </c>
      <c r="AB7" s="38">
        <v>93.37</v>
      </c>
      <c r="AC7" s="38">
        <v>95.65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1160.75</v>
      </c>
      <c r="BG7" s="38">
        <v>1149.7</v>
      </c>
      <c r="BH7" s="38">
        <v>1005.53</v>
      </c>
      <c r="BI7" s="38">
        <v>49.07</v>
      </c>
      <c r="BJ7" s="38">
        <v>80.569999999999993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69.239999999999995</v>
      </c>
      <c r="BR7" s="38">
        <v>76.34</v>
      </c>
      <c r="BS7" s="38">
        <v>79.67</v>
      </c>
      <c r="BT7" s="38">
        <v>80.75</v>
      </c>
      <c r="BU7" s="38">
        <v>79.400000000000006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254.85</v>
      </c>
      <c r="CC7" s="38">
        <v>232.4</v>
      </c>
      <c r="CD7" s="38">
        <v>229.49</v>
      </c>
      <c r="CE7" s="38">
        <v>228.82</v>
      </c>
      <c r="CF7" s="38">
        <v>196.24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71.37</v>
      </c>
      <c r="CN7" s="38">
        <v>71.2</v>
      </c>
      <c r="CO7" s="38">
        <v>77.290000000000006</v>
      </c>
      <c r="CP7" s="38">
        <v>77.900000000000006</v>
      </c>
      <c r="CQ7" s="38">
        <v>149.29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72.510000000000005</v>
      </c>
      <c r="CY7" s="38">
        <v>74.290000000000006</v>
      </c>
      <c r="CZ7" s="38">
        <v>76.17</v>
      </c>
      <c r="DA7" s="38">
        <v>77.63</v>
      </c>
      <c r="DB7" s="38">
        <v>79.510000000000005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志村　一人</cp:lastModifiedBy>
  <cp:lastPrinted>2018-02-02T09:12:47Z</cp:lastPrinted>
  <dcterms:created xsi:type="dcterms:W3CDTF">2017-12-25T02:20:24Z</dcterms:created>
  <dcterms:modified xsi:type="dcterms:W3CDTF">2018-02-27T23:55:01Z</dcterms:modified>
  <cp:category/>
</cp:coreProperties>
</file>