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3.14\suido\★★水道課★★\02　他課からの照会\02　財政課\H31\"/>
    </mc:Choice>
  </mc:AlternateContent>
  <workbookProtection workbookAlgorithmName="SHA-512" workbookHashValue="Oub/w6AF9dE46hYss5ZAE1yv21DJGjHac9EhZi9h/d5XExk5TrXOdxxJ7E/1i60/acelM7pIfSlW1fU8LoKX8g==" workbookSaltValue="2UV5Gznb+V06EcxF/mnM4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<sst xmlns="http://schemas.openxmlformats.org/spreadsheetml/2006/main" count="220" uniqueCount="108">
  <si>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</si>
  <si>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</si>
  <si>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</si>
  <si>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</si>
  <si>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</si>
  <si>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</si>
  <si>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</si>
  <si>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</si>
  <si>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</si>
  <si>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</si>
  <si>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</si>
  <si>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</si>
  <si>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</si>
  <si>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</si>
  <si>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</si>
  <si>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</si>
  <si>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</si>
  <si>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</si>
  <si>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</si>
  <si>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</si>
  <si>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</si>
  <si>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</si>
  <si>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</si>
  <si>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</si>
  <si>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</si>
  <si>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</si>
  <si>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</si>
  <si>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</si>
  <si>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</si>
  <si>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</si>
  <si>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</si>
  <si>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</si>
  <si>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</si>
  <si>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</si>
  <si>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</si>
  <si>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</si>
  <si>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</si>
  <si>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</si>
  <si>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</si>
  <si>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</si>
  <si>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</si>
  <si>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</si>
  <si>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</si>
  <si>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</si>
  <si>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</si>
  <si>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</si>
  <si>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</si>
  <si>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</si>
  <si>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</si>
  <si>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</si>
  <si>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</si>
  <si>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</si>
  <si>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</si>
  <si>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</si>
  <si>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</si>
  <si>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</si>
  <si>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</si>
  <si>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</si>
  <si>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</si>
  <si>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</si>
  <si>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</si>
  <si>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</si>
  <si>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</si>
  <si>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</si>
  <si>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</si>
  <si>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</si>
  <si>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</si>
  <si>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</si>
  <si>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</si>
  <si>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</si>
  <si>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</si>
  <si>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</si>
  <si>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</si>
  <si>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</si>
  <si>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</si>
  <si>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</si>
  <si>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</si>
  <si>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</si>
  <si>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</si>
  <si>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</si>
  <si>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</si>
  <si>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</si>
  <si>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</si>
  <si>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</si>
  <si>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</si>
  <si>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</si>
  <si>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</si>
  <si>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</si>
  <si>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</si>
  <si>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</si>
  <si>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</si>
  <si>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</si>
  <si>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</si>
  <si>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</si>
  <si>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</si>
  <si>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</si>
  <si>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</si>
  <si>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</si>
  <si>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</si>
  <si>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</si>
  <si>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</si>
  <si>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</si>
  <si>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</si>
  <si>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</si>
  <si>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</si>
  <si>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①有形固定資産減価償却率は、類似団体平均値を上回り、年々増加傾向にあることから、資産の老朽化が進行している。
②管路経年化率は、類似団体平均値よりも高く、増加傾向にあることから、更新時期を迎えた管路が今後も増加していくことが懸念される。
一方で③管路更新率は、類似団体平均値より低位で推移しており、管路の更新は進んでいない。</t>
    <rPh sb="14" eb="16">
      <t>ルイジ</t>
    </rPh>
    <rPh sb="16" eb="18">
      <t>ダンタイ</t>
    </rPh>
    <rPh sb="18" eb="20">
      <t>ヘイキン</t>
    </rPh>
    <rPh sb="20" eb="21">
      <t>チ</t>
    </rPh>
    <rPh sb="22" eb="24">
      <t>ウワマワ</t>
    </rPh>
    <rPh sb="26" eb="28">
      <t>ネンネン</t>
    </rPh>
    <rPh sb="28" eb="30">
      <t>ゾウカ</t>
    </rPh>
    <rPh sb="30" eb="32">
      <t>ケイコウ</t>
    </rPh>
    <rPh sb="40" eb="42">
      <t>シサン</t>
    </rPh>
    <rPh sb="43" eb="46">
      <t>ロウキュウカ</t>
    </rPh>
    <rPh sb="47" eb="49">
      <t>シンコウ</t>
    </rPh>
    <rPh sb="68" eb="71">
      <t>ヘイキンチ</t>
    </rPh>
    <rPh sb="134" eb="137">
      <t>ヘイキンチ</t>
    </rPh>
    <phoneticPr fontId="4"/>
  </si>
  <si>
    <t>　当市には、44の水道施設が広範囲に点在しており、地理的にも大規模な統合は難しく、経営の効率化を阻む要因となっている。また、人口減少や節水意識の浸透により、有収水量の増加も見込めない状況である。このような中、今後も安全で良質な水を安定的に供給していくためには、持続かつ強靭な水道システムを構築し、健全な事業経営を図る必要がある。
　このことから、平成30年度に策定した第２次高島市水道事業基本計画の中で水需要の減少、施設の耐震化、ダウンサイジングや統廃合等を考慮し、計画的な管路の更新と適正な水道料金への改定に取り組んでいく。</t>
    <rPh sb="102" eb="103">
      <t>ナカ</t>
    </rPh>
    <rPh sb="151" eb="153">
      <t>ジギョウ</t>
    </rPh>
    <rPh sb="156" eb="157">
      <t>ハカ</t>
    </rPh>
    <rPh sb="173" eb="175">
      <t>ヘイセイ</t>
    </rPh>
    <rPh sb="177" eb="179">
      <t>ネンド</t>
    </rPh>
    <rPh sb="233" eb="236">
      <t>ケイカクテキ</t>
    </rPh>
    <rPh sb="237" eb="239">
      <t>カンロ</t>
    </rPh>
    <rPh sb="240" eb="242">
      <t>コウシン</t>
    </rPh>
    <phoneticPr fontId="4"/>
  </si>
  <si>
    <t>①経常収支比率については、収益は増加したものの、配水管洗管業務や水道事業基本計画策定等の営業費用増加により前年度を下回った。
③流動比率は、第１次水道事業基本計画の最終年度にあたり、建設改良事業の減少による流動負債（未払金）の減少が影響し前年度を上回っているが、類似団体平均値よりは低い。
④企業債残高対給水収益比率は、類似団体と比べて高い数値で推移していることから、企業債への依存度は高いが、企業債残高は減少傾向にある。
⑤料金回収率は、営業費用増加の影響で給水原価が上がったため、100％を下回った。
⑥給水原価は、平均値より低く推移しており、類似団体より安価な経費で運営している。平成30年度は営業費用の増加が影響し前年度を上回った。
⑦施設利用率は概ね50％弱で推移しており、施設数が多いため、個々の余力分の積み重ねも影響しているが、全体的な給水量の減少傾向が大きな要因である。
⑧有収率は平均値より低く、管路の老朽化による漏水が影響している。</t>
    <rPh sb="13" eb="15">
      <t>シュウエキ</t>
    </rPh>
    <rPh sb="16" eb="18">
      <t>ゾウカ</t>
    </rPh>
    <rPh sb="24" eb="27">
      <t>ハイスイカン</t>
    </rPh>
    <rPh sb="32" eb="34">
      <t>スイドウ</t>
    </rPh>
    <rPh sb="34" eb="36">
      <t>ジギョウ</t>
    </rPh>
    <rPh sb="36" eb="38">
      <t>キホン</t>
    </rPh>
    <rPh sb="38" eb="40">
      <t>ケイカク</t>
    </rPh>
    <rPh sb="40" eb="42">
      <t>サクテイ</t>
    </rPh>
    <rPh sb="42" eb="43">
      <t>トウ</t>
    </rPh>
    <rPh sb="44" eb="46">
      <t>エイギョウ</t>
    </rPh>
    <rPh sb="46" eb="48">
      <t>ヒヨウ</t>
    </rPh>
    <rPh sb="48" eb="50">
      <t>ゾウカ</t>
    </rPh>
    <rPh sb="57" eb="59">
      <t>シタマワ</t>
    </rPh>
    <rPh sb="70" eb="71">
      <t>ダイ</t>
    </rPh>
    <rPh sb="73" eb="75">
      <t>スイドウ</t>
    </rPh>
    <rPh sb="75" eb="77">
      <t>ジギョウ</t>
    </rPh>
    <rPh sb="77" eb="79">
      <t>キホン</t>
    </rPh>
    <rPh sb="79" eb="81">
      <t>ケイカク</t>
    </rPh>
    <rPh sb="82" eb="84">
      <t>サイシュウ</t>
    </rPh>
    <rPh sb="84" eb="86">
      <t>ネンド</t>
    </rPh>
    <rPh sb="116" eb="118">
      <t>エイキョウ</t>
    </rPh>
    <rPh sb="131" eb="133">
      <t>ルイジ</t>
    </rPh>
    <rPh sb="133" eb="135">
      <t>ダンタイ</t>
    </rPh>
    <rPh sb="141" eb="142">
      <t>ヒク</t>
    </rPh>
    <rPh sb="220" eb="222">
      <t>エイギョウ</t>
    </rPh>
    <rPh sb="222" eb="224">
      <t>ヒヨウ</t>
    </rPh>
    <rPh sb="224" eb="226">
      <t>ゾウカ</t>
    </rPh>
    <rPh sb="227" eb="229">
      <t>エイキョウ</t>
    </rPh>
    <rPh sb="230" eb="232">
      <t>キュウスイ</t>
    </rPh>
    <rPh sb="232" eb="234">
      <t>ゲンカ</t>
    </rPh>
    <rPh sb="235" eb="236">
      <t>ア</t>
    </rPh>
    <rPh sb="247" eb="249">
      <t>シタマワ</t>
    </rPh>
    <rPh sb="293" eb="295">
      <t>ヘイセイ</t>
    </rPh>
    <rPh sb="297" eb="299">
      <t>ネンド</t>
    </rPh>
    <rPh sb="300" eb="302">
      <t>エイギョウ</t>
    </rPh>
    <rPh sb="308" eb="310">
      <t>エイキョウ</t>
    </rPh>
    <rPh sb="311" eb="314">
      <t>ゼンネンド</t>
    </rPh>
    <rPh sb="315" eb="317">
      <t>ウワマワ</t>
    </rPh>
    <rPh sb="333" eb="334">
      <t>ジャク</t>
    </rPh>
    <rPh sb="419" eb="421">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</si>
</sst>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0.36</c:v>
                </c:pt>
                <c:pt idx="2">
                  <c:v>0.27</c:v>
                </c:pt>
                <c:pt idx="3">
                  <c:v>0.24</c:v>
                </c:pt>
                <c:pt idx="4">
                  <c:v>0.03</c:v>
                </c:pt>
              </c:numCache>
            </c:numRef>
          </c:val>
          <c:extLst>
            <c:ext xmlns:c16="http://schemas.microsoft.com/office/drawing/2014/chart" uri="{C3380CC4-5D6E-409C-BE32-E72D297353CC}">
              <c16:uniqueId val="{00000000-AC14-4E38-8FEA-A3637BA829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C14-4E38-8FEA-A3637BA829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47.46</c:v>
                </c:pt>
                <c:pt idx="1">
                  <c:v>46.62</c:v>
                </c:pt>
                <c:pt idx="2">
                  <c:v>46.25</c:v>
                </c:pt>
                <c:pt idx="3">
                  <c:v>46.88</c:v>
                </c:pt>
                <c:pt idx="4">
                  <c:v>45.89</c:v>
                </c:pt>
              </c:numCache>
            </c:numRef>
          </c:val>
          <c:extLst>
            <c:ext xmlns:c16="http://schemas.microsoft.com/office/drawing/2014/chart" uri="{C3380CC4-5D6E-409C-BE32-E72D297353CC}">
              <c16:uniqueId val="{00000000-C062-4B96-A56C-1954E82336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C062-4B96-A56C-1954E82336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78.209999999999994</c:v>
                </c:pt>
                <c:pt idx="1">
                  <c:v>78.489999999999995</c:v>
                </c:pt>
                <c:pt idx="2">
                  <c:v>79.430000000000007</c:v>
                </c:pt>
                <c:pt idx="3">
                  <c:v>78.37</c:v>
                </c:pt>
                <c:pt idx="4">
                  <c:v>76.209999999999994</c:v>
                </c:pt>
              </c:numCache>
            </c:numRef>
          </c:val>
          <c:extLst>
            <c:ext xmlns:c16="http://schemas.microsoft.com/office/drawing/2014/chart" uri="{C3380CC4-5D6E-409C-BE32-E72D297353CC}">
              <c16:uniqueId val="{00000000-6EBB-4E70-9B2E-4640A6F6E8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6EBB-4E70-9B2E-4640A6F6E8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102.26</c:v>
                </c:pt>
                <c:pt idx="1">
                  <c:v>113.77</c:v>
                </c:pt>
                <c:pt idx="2">
                  <c:v>111.57</c:v>
                </c:pt>
                <c:pt idx="3">
                  <c:v>105.47</c:v>
                </c:pt>
                <c:pt idx="4">
                  <c:v>100.19</c:v>
                </c:pt>
              </c:numCache>
            </c:numRef>
          </c:val>
          <c:extLst>
            <c:ext xmlns:c16="http://schemas.microsoft.com/office/drawing/2014/chart" uri="{C3380CC4-5D6E-409C-BE32-E72D297353CC}">
              <c16:uniqueId val="{00000000-5348-48F4-B106-C0812BCCB0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348-48F4-B106-C0812BCCB0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43.01</c:v>
                </c:pt>
                <c:pt idx="1">
                  <c:v>45.14</c:v>
                </c:pt>
                <c:pt idx="2">
                  <c:v>47.15</c:v>
                </c:pt>
                <c:pt idx="3">
                  <c:v>48.39</c:v>
                </c:pt>
                <c:pt idx="4">
                  <c:v>50.86</c:v>
                </c:pt>
              </c:numCache>
            </c:numRef>
          </c:val>
          <c:extLst>
            <c:ext xmlns:c16="http://schemas.microsoft.com/office/drawing/2014/chart" uri="{C3380CC4-5D6E-409C-BE32-E72D297353CC}">
              <c16:uniqueId val="{00000000-63C7-4BF2-883F-662E44BDCF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3C7-4BF2-883F-662E44BDCF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23.66</c:v>
                </c:pt>
                <c:pt idx="1">
                  <c:v>25.82</c:v>
                </c:pt>
                <c:pt idx="2">
                  <c:v>26.29</c:v>
                </c:pt>
                <c:pt idx="3">
                  <c:v>28.85</c:v>
                </c:pt>
                <c:pt idx="4">
                  <c:v>29.22</c:v>
                </c:pt>
              </c:numCache>
            </c:numRef>
          </c:val>
          <c:extLst>
            <c:ext xmlns:c16="http://schemas.microsoft.com/office/drawing/2014/chart" uri="{C3380CC4-5D6E-409C-BE32-E72D297353CC}">
              <c16:uniqueId val="{00000000-A0E8-46A3-8827-946E069E76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A0E8-46A3-8827-946E069E76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1.7</c:v>
                </c:pt>
                <c:pt idx="1">
                  <c:v>0</c:v>
                </c:pt>
                <c:pt idx="2">
                  <c:v>0</c:v>
                </c:pt>
                <c:pt idx="3">
                  <c:v>0</c:v>
                </c:pt>
                <c:pt idx="4">
                  <c:v>0</c:v>
                </c:pt>
              </c:numCache>
            </c:numRef>
          </c:val>
          <c:extLst>
            <c:ext xmlns:c16="http://schemas.microsoft.com/office/drawing/2014/chart" uri="{C3380CC4-5D6E-409C-BE32-E72D297353CC}">
              <c16:uniqueId val="{00000000-2A71-4C36-B8E8-6062C0571E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2A71-4C36-B8E8-6062C0571E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202.76</c:v>
                </c:pt>
                <c:pt idx="1">
                  <c:v>228.12</c:v>
                </c:pt>
                <c:pt idx="2">
                  <c:v>252.23</c:v>
                </c:pt>
                <c:pt idx="3">
                  <c:v>261.60000000000002</c:v>
                </c:pt>
                <c:pt idx="4">
                  <c:v>334.28</c:v>
                </c:pt>
              </c:numCache>
            </c:numRef>
          </c:val>
          <c:extLst>
            <c:ext xmlns:c16="http://schemas.microsoft.com/office/drawing/2014/chart" uri="{C3380CC4-5D6E-409C-BE32-E72D297353CC}">
              <c16:uniqueId val="{00000000-967E-4BBA-A197-801AD7051C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967E-4BBA-A197-801AD7051C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682.08</c:v>
                </c:pt>
                <c:pt idx="1">
                  <c:v>577.16999999999996</c:v>
                </c:pt>
                <c:pt idx="2">
                  <c:v>559.22</c:v>
                </c:pt>
                <c:pt idx="3">
                  <c:v>563.86</c:v>
                </c:pt>
                <c:pt idx="4">
                  <c:v>517.03</c:v>
                </c:pt>
              </c:numCache>
            </c:numRef>
          </c:val>
          <c:extLst>
            <c:ext xmlns:c16="http://schemas.microsoft.com/office/drawing/2014/chart" uri="{C3380CC4-5D6E-409C-BE32-E72D297353CC}">
              <c16:uniqueId val="{00000000-E323-4455-91E7-B963BEBCE1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323-4455-91E7-B963BEBCE1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94.91</c:v>
                </c:pt>
                <c:pt idx="1">
                  <c:v>113.14</c:v>
                </c:pt>
                <c:pt idx="2">
                  <c:v>109.67</c:v>
                </c:pt>
                <c:pt idx="3">
                  <c:v>101.13</c:v>
                </c:pt>
                <c:pt idx="4">
                  <c:v>93.46</c:v>
                </c:pt>
              </c:numCache>
            </c:numRef>
          </c:val>
          <c:extLst>
            <c:ext xmlns:c16="http://schemas.microsoft.com/office/drawing/2014/chart" uri="{C3380CC4-5D6E-409C-BE32-E72D297353CC}">
              <c16:uniqueId val="{00000000-FDC8-464B-B5CD-D62EE0E8C3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FDC8-464B-B5CD-D62EE0E8C3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107.61</c:v>
                </c:pt>
                <c:pt idx="1">
                  <c:v>106.11</c:v>
                </c:pt>
                <c:pt idx="2">
                  <c:v>113.48</c:v>
                </c:pt>
                <c:pt idx="3">
                  <c:v>119.76</c:v>
                </c:pt>
                <c:pt idx="4">
                  <c:v>137.9</c:v>
                </c:pt>
              </c:numCache>
            </c:numRef>
          </c:val>
          <c:extLst>
            <c:ext xmlns:c16="http://schemas.microsoft.com/office/drawing/2014/chart" uri="{C3380CC4-5D6E-409C-BE32-E72D297353CC}">
              <c16:uniqueId val="{00000000-0C5E-4343-9E3D-A9020D41C2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0C5E-4343-9E3D-A9020D41C2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6"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高島市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48963</v>
      </c>
      <c r="AM8" s="70"/>
      <c r="AN8" s="70"/>
      <c r="AO8" s="70"/>
      <c r="AP8" s="70"/>
      <c r="AQ8" s="70"/>
      <c r="AR8" s="70"/>
      <c r="AS8" s="70"/>
      <c r="AT8" s="66">
        <f>データ!$S$6</f>
        <v>693.05</v>
      </c>
      <c r="AU8" s="67"/>
      <c r="AV8" s="67"/>
      <c r="AW8" s="67"/>
      <c r="AX8" s="67"/>
      <c r="AY8" s="67"/>
      <c r="AZ8" s="67"/>
      <c r="BA8" s="67"/>
      <c r="BB8" s="69">
        <f>データ!$T$6</f>
        <v>70.650000000000006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70.31</v>
      </c>
      <c r="J10" s="67"/>
      <c r="K10" s="67"/>
      <c r="L10" s="67"/>
      <c r="M10" s="67"/>
      <c r="N10" s="67"/>
      <c r="O10" s="68"/>
      <c r="P10" s="69">
        <f>データ!$P$6</f>
        <v>96.11</v>
      </c>
      <c r="Q10" s="69"/>
      <c r="R10" s="69"/>
      <c r="S10" s="69"/>
      <c r="T10" s="69"/>
      <c r="U10" s="69"/>
      <c r="V10" s="69"/>
      <c r="W10" s="70">
        <f>データ!$Q$6</f>
        <v>2210</v>
      </c>
      <c r="X10" s="70"/>
      <c r="Y10" s="70"/>
      <c r="Z10" s="70"/>
      <c r="AA10" s="70"/>
      <c r="AB10" s="70"/>
      <c r="AC10" s="70"/>
      <c r="AD10" s="2"/>
      <c r="AE10" s="2"/>
      <c r="AF10" s="2"/>
      <c r="AG10" s="2"/>
      <c r="AH10" s="4"/>
      <c r="AI10" s="4"/>
      <c r="AJ10" s="4"/>
      <c r="AK10" s="4"/>
      <c r="AL10" s="70">
        <f>データ!$U$6</f>
        <v>46776</v>
      </c>
      <c r="AM10" s="70"/>
      <c r="AN10" s="70"/>
      <c r="AO10" s="70"/>
      <c r="AP10" s="70"/>
      <c r="AQ10" s="70"/>
      <c r="AR10" s="70"/>
      <c r="AS10" s="70"/>
      <c r="AT10" s="66">
        <f>データ!$V$6</f>
        <v>104.8</v>
      </c>
      <c r="AU10" s="67"/>
      <c r="AV10" s="67"/>
      <c r="AW10" s="67"/>
      <c r="AX10" s="67"/>
      <c r="AY10" s="67"/>
      <c r="AZ10" s="67"/>
      <c r="BA10" s="67"/>
      <c r="BB10" s="69">
        <f>データ!$W$6</f>
        <v>446.34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KDyvNOjRv7576X56umGZjN/VDGuVdEKEvby/8bQ/2U1uSo0mZYqkGEcZTMnYS7l8T6JbzA7RS3+lZNuLxCRYw==" saltValue="sidERBtg1MBFicxLRgtr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252123</v>
      </c>
      <c r="D6" s="34">
        <f t="shared" si="3"/>
        <v>46</v>
      </c>
      <c r="E6" s="34">
        <f t="shared" si="3"/>
        <v>1</v>
      </c>
      <c r="F6" s="34">
        <f t="shared" si="3"/>
        <v>0</v>
      </c>
      <c r="G6" s="34">
        <f t="shared" si="3"/>
        <v>1</v>
      </c>
      <c r="H6" s="34" t="str">
        <f t="shared" si="3"/>
        <v>滋賀県　高島市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70.31</v>
      </c>
      <c r="P6" s="35">
        <f t="shared" si="3"/>
        <v>96.11</v>
      </c>
      <c r="Q6" s="35">
        <f t="shared" si="3"/>
        <v>2210</v>
      </c>
      <c r="R6" s="35">
        <f t="shared" si="3"/>
        <v>48963</v>
      </c>
      <c r="S6" s="35">
        <f t="shared" si="3"/>
        <v>693.05</v>
      </c>
      <c r="T6" s="35">
        <f t="shared" si="3"/>
        <v>70.650000000000006</v>
      </c>
      <c r="U6" s="35">
        <f t="shared" si="3"/>
        <v>46776</v>
      </c>
      <c r="V6" s="35">
        <f t="shared" si="3"/>
        <v>104.8</v>
      </c>
      <c r="W6" s="35">
        <f t="shared" si="3"/>
        <v>446.34</v>
      </c>
      <c r="X6" s="36">
        <f>IF(X7="",NA(),X7)</f>
        <v>102.26</v>
      </c>
      <c r="Y6" s="36">
        <f t="shared" ref="Y6:AG6" si="4">IF(Y7="",NA(),Y7)</f>
        <v>113.77</v>
      </c>
      <c r="Z6" s="36">
        <f t="shared" si="4"/>
        <v>111.57</v>
      </c>
      <c r="AA6" s="36">
        <f t="shared" si="4"/>
        <v>105.47</v>
      </c>
      <c r="AB6" s="36">
        <f t="shared" si="4"/>
        <v>100.19</v>
      </c>
      <c r="AC6" s="36">
        <f t="shared" si="4"/>
        <v>109.04</v>
      </c>
      <c r="AD6" s="36">
        <f t="shared" si="4"/>
        <v>109.64</v>
      </c>
      <c r="AE6" s="36">
        <f t="shared" si="4"/>
        <v>110.95</v>
      </c>
      <c r="AF6" s="36">
        <f t="shared" si="4"/>
        <v>110.68</v>
      </c>
      <c r="AG6" s="36">
        <f t="shared" si="4"/>
        <v>110.66</v>
      </c>
      <c r="AH6" s="35" t="str">
        <f>IF(AH7="","",IF(AH7="-","【-】","【"&amp;SUBSTITUTE(TEXT(AH7,"#,##0.00"),"-","△")&amp;"】"))</f>
        <v>【112.83】</v>
      </c>
      <c r="AI6" s="36">
        <f>IF(AI7="",NA(),AI7)</f>
        <v>1.7</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202.76</v>
      </c>
      <c r="AU6" s="36">
        <f t="shared" ref="AU6:BC6" si="6">IF(AU7="",NA(),AU7)</f>
        <v>228.12</v>
      </c>
      <c r="AV6" s="36">
        <f t="shared" si="6"/>
        <v>252.23</v>
      </c>
      <c r="AW6" s="36">
        <f t="shared" si="6"/>
        <v>261.60000000000002</v>
      </c>
      <c r="AX6" s="36">
        <f t="shared" si="6"/>
        <v>334.28</v>
      </c>
      <c r="AY6" s="36">
        <f t="shared" si="6"/>
        <v>382.09</v>
      </c>
      <c r="AZ6" s="36">
        <f t="shared" si="6"/>
        <v>371.31</v>
      </c>
      <c r="BA6" s="36">
        <f t="shared" si="6"/>
        <v>377.63</v>
      </c>
      <c r="BB6" s="36">
        <f t="shared" si="6"/>
        <v>357.34</v>
      </c>
      <c r="BC6" s="36">
        <f t="shared" si="6"/>
        <v>366.03</v>
      </c>
      <c r="BD6" s="35" t="str">
        <f>IF(BD7="","",IF(BD7="-","【-】","【"&amp;SUBSTITUTE(TEXT(BD7,"#,##0.00"),"-","△")&amp;"】"))</f>
        <v>【261.93】</v>
      </c>
      <c r="BE6" s="36">
        <f>IF(BE7="",NA(),BE7)</f>
        <v>682.08</v>
      </c>
      <c r="BF6" s="36">
        <f t="shared" ref="BF6:BN6" si="7">IF(BF7="",NA(),BF7)</f>
        <v>577.16999999999996</v>
      </c>
      <c r="BG6" s="36">
        <f t="shared" si="7"/>
        <v>559.22</v>
      </c>
      <c r="BH6" s="36">
        <f t="shared" si="7"/>
        <v>563.86</v>
      </c>
      <c r="BI6" s="36">
        <f t="shared" si="7"/>
        <v>517.03</v>
      </c>
      <c r="BJ6" s="36">
        <f t="shared" si="7"/>
        <v>385.06</v>
      </c>
      <c r="BK6" s="36">
        <f t="shared" si="7"/>
        <v>373.09</v>
      </c>
      <c r="BL6" s="36">
        <f t="shared" si="7"/>
        <v>364.71</v>
      </c>
      <c r="BM6" s="36">
        <f t="shared" si="7"/>
        <v>373.69</v>
      </c>
      <c r="BN6" s="36">
        <f t="shared" si="7"/>
        <v>370.12</v>
      </c>
      <c r="BO6" s="35" t="str">
        <f>IF(BO7="","",IF(BO7="-","【-】","【"&amp;SUBSTITUTE(TEXT(BO7,"#,##0.00"),"-","△")&amp;"】"))</f>
        <v>【270.46】</v>
      </c>
      <c r="BP6" s="36">
        <f>IF(BP7="",NA(),BP7)</f>
        <v>94.91</v>
      </c>
      <c r="BQ6" s="36">
        <f t="shared" ref="BQ6:BY6" si="8">IF(BQ7="",NA(),BQ7)</f>
        <v>113.14</v>
      </c>
      <c r="BR6" s="36">
        <f t="shared" si="8"/>
        <v>109.67</v>
      </c>
      <c r="BS6" s="36">
        <f t="shared" si="8"/>
        <v>101.13</v>
      </c>
      <c r="BT6" s="36">
        <f t="shared" si="8"/>
        <v>93.46</v>
      </c>
      <c r="BU6" s="36">
        <f t="shared" si="8"/>
        <v>99.07</v>
      </c>
      <c r="BV6" s="36">
        <f t="shared" si="8"/>
        <v>99.99</v>
      </c>
      <c r="BW6" s="36">
        <f t="shared" si="8"/>
        <v>100.65</v>
      </c>
      <c r="BX6" s="36">
        <f t="shared" si="8"/>
        <v>99.87</v>
      </c>
      <c r="BY6" s="36">
        <f t="shared" si="8"/>
        <v>100.42</v>
      </c>
      <c r="BZ6" s="35" t="str">
        <f>IF(BZ7="","",IF(BZ7="-","【-】","【"&amp;SUBSTITUTE(TEXT(BZ7,"#,##0.00"),"-","△")&amp;"】"))</f>
        <v>【103.91】</v>
      </c>
      <c r="CA6" s="36">
        <f>IF(CA7="",NA(),CA7)</f>
        <v>107.61</v>
      </c>
      <c r="CB6" s="36">
        <f t="shared" ref="CB6:CJ6" si="9">IF(CB7="",NA(),CB7)</f>
        <v>106.11</v>
      </c>
      <c r="CC6" s="36">
        <f t="shared" si="9"/>
        <v>113.48</v>
      </c>
      <c r="CD6" s="36">
        <f t="shared" si="9"/>
        <v>119.76</v>
      </c>
      <c r="CE6" s="36">
        <f t="shared" si="9"/>
        <v>137.9</v>
      </c>
      <c r="CF6" s="36">
        <f t="shared" si="9"/>
        <v>173.03</v>
      </c>
      <c r="CG6" s="36">
        <f t="shared" si="9"/>
        <v>171.15</v>
      </c>
      <c r="CH6" s="36">
        <f t="shared" si="9"/>
        <v>170.19</v>
      </c>
      <c r="CI6" s="36">
        <f t="shared" si="9"/>
        <v>171.81</v>
      </c>
      <c r="CJ6" s="36">
        <f t="shared" si="9"/>
        <v>171.67</v>
      </c>
      <c r="CK6" s="35" t="str">
        <f>IF(CK7="","",IF(CK7="-","【-】","【"&amp;SUBSTITUTE(TEXT(CK7,"#,##0.00"),"-","△")&amp;"】"))</f>
        <v>【167.11】</v>
      </c>
      <c r="CL6" s="36">
        <f>IF(CL7="",NA(),CL7)</f>
        <v>47.46</v>
      </c>
      <c r="CM6" s="36">
        <f t="shared" ref="CM6:CU6" si="10">IF(CM7="",NA(),CM7)</f>
        <v>46.62</v>
      </c>
      <c r="CN6" s="36">
        <f t="shared" si="10"/>
        <v>46.25</v>
      </c>
      <c r="CO6" s="36">
        <f t="shared" si="10"/>
        <v>46.88</v>
      </c>
      <c r="CP6" s="36">
        <f t="shared" si="10"/>
        <v>45.89</v>
      </c>
      <c r="CQ6" s="36">
        <f t="shared" si="10"/>
        <v>58.58</v>
      </c>
      <c r="CR6" s="36">
        <f t="shared" si="10"/>
        <v>58.53</v>
      </c>
      <c r="CS6" s="36">
        <f t="shared" si="10"/>
        <v>59.01</v>
      </c>
      <c r="CT6" s="36">
        <f t="shared" si="10"/>
        <v>60.03</v>
      </c>
      <c r="CU6" s="36">
        <f t="shared" si="10"/>
        <v>59.74</v>
      </c>
      <c r="CV6" s="35" t="str">
        <f>IF(CV7="","",IF(CV7="-","【-】","【"&amp;SUBSTITUTE(TEXT(CV7,"#,##0.00"),"-","△")&amp;"】"))</f>
        <v>【60.27】</v>
      </c>
      <c r="CW6" s="36">
        <f>IF(CW7="",NA(),CW7)</f>
        <v>78.209999999999994</v>
      </c>
      <c r="CX6" s="36">
        <f t="shared" ref="CX6:DF6" si="11">IF(CX7="",NA(),CX7)</f>
        <v>78.489999999999995</v>
      </c>
      <c r="CY6" s="36">
        <f t="shared" si="11"/>
        <v>79.430000000000007</v>
      </c>
      <c r="CZ6" s="36">
        <f t="shared" si="11"/>
        <v>78.37</v>
      </c>
      <c r="DA6" s="36">
        <f t="shared" si="11"/>
        <v>76.209999999999994</v>
      </c>
      <c r="DB6" s="36">
        <f t="shared" si="11"/>
        <v>85.23</v>
      </c>
      <c r="DC6" s="36">
        <f t="shared" si="11"/>
        <v>85.26</v>
      </c>
      <c r="DD6" s="36">
        <f t="shared" si="11"/>
        <v>85.37</v>
      </c>
      <c r="DE6" s="36">
        <f t="shared" si="11"/>
        <v>84.81</v>
      </c>
      <c r="DF6" s="36">
        <f t="shared" si="11"/>
        <v>84.8</v>
      </c>
      <c r="DG6" s="35" t="str">
        <f>IF(DG7="","",IF(DG7="-","【-】","【"&amp;SUBSTITUTE(TEXT(DG7,"#,##0.00"),"-","△")&amp;"】"))</f>
        <v>【89.92】</v>
      </c>
      <c r="DH6" s="36">
        <f>IF(DH7="",NA(),DH7)</f>
        <v>43.01</v>
      </c>
      <c r="DI6" s="36">
        <f t="shared" ref="DI6:DQ6" si="12">IF(DI7="",NA(),DI7)</f>
        <v>45.14</v>
      </c>
      <c r="DJ6" s="36">
        <f t="shared" si="12"/>
        <v>47.15</v>
      </c>
      <c r="DK6" s="36">
        <f t="shared" si="12"/>
        <v>48.39</v>
      </c>
      <c r="DL6" s="36">
        <f t="shared" si="12"/>
        <v>50.86</v>
      </c>
      <c r="DM6" s="36">
        <f t="shared" si="12"/>
        <v>44.31</v>
      </c>
      <c r="DN6" s="36">
        <f t="shared" si="12"/>
        <v>45.75</v>
      </c>
      <c r="DO6" s="36">
        <f t="shared" si="12"/>
        <v>46.9</v>
      </c>
      <c r="DP6" s="36">
        <f t="shared" si="12"/>
        <v>47.28</v>
      </c>
      <c r="DQ6" s="36">
        <f t="shared" si="12"/>
        <v>47.66</v>
      </c>
      <c r="DR6" s="35" t="str">
        <f>IF(DR7="","",IF(DR7="-","【-】","【"&amp;SUBSTITUTE(TEXT(DR7,"#,##0.00"),"-","△")&amp;"】"))</f>
        <v>【48.85】</v>
      </c>
      <c r="DS6" s="36">
        <f>IF(DS7="",NA(),DS7)</f>
        <v>23.66</v>
      </c>
      <c r="DT6" s="36">
        <f t="shared" ref="DT6:EB6" si="13">IF(DT7="",NA(),DT7)</f>
        <v>25.82</v>
      </c>
      <c r="DU6" s="36">
        <f t="shared" si="13"/>
        <v>26.29</v>
      </c>
      <c r="DV6" s="36">
        <f t="shared" si="13"/>
        <v>28.85</v>
      </c>
      <c r="DW6" s="36">
        <f t="shared" si="13"/>
        <v>29.22</v>
      </c>
      <c r="DX6" s="36">
        <f t="shared" si="13"/>
        <v>10.09</v>
      </c>
      <c r="DY6" s="36">
        <f t="shared" si="13"/>
        <v>10.54</v>
      </c>
      <c r="DZ6" s="36">
        <f t="shared" si="13"/>
        <v>12.03</v>
      </c>
      <c r="EA6" s="36">
        <f t="shared" si="13"/>
        <v>12.19</v>
      </c>
      <c r="EB6" s="36">
        <f t="shared" si="13"/>
        <v>15.1</v>
      </c>
      <c r="EC6" s="35" t="str">
        <f>IF(EC7="","",IF(EC7="-","【-】","【"&amp;SUBSTITUTE(TEXT(EC7,"#,##0.00"),"-","△")&amp;"】"))</f>
        <v>【17.80】</v>
      </c>
      <c r="ED6" s="35">
        <f>IF(ED7="",NA(),ED7)</f>
        <v>0</v>
      </c>
      <c r="EE6" s="36">
        <f t="shared" ref="EE6:EM6" si="14">IF(EE7="",NA(),EE7)</f>
        <v>0.36</v>
      </c>
      <c r="EF6" s="36">
        <f t="shared" si="14"/>
        <v>0.27</v>
      </c>
      <c r="EG6" s="36">
        <f t="shared" si="14"/>
        <v>0.24</v>
      </c>
      <c r="EH6" s="36">
        <f t="shared" si="14"/>
        <v>0.03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252123</v>
      </c>
      <c r="D7" s="38">
        <v>46</v>
      </c>
      <c r="E7" s="38">
        <v>1</v>
      </c>
      <c r="F7" s="38">
        <v>0</v>
      </c>
      <c r="G7" s="38">
        <v>1</v>
      </c>
      <c r="H7" s="38" t="s">
        <v>93</v>
      </c>
      <c r="I7" s="38" t="s">
        <v>94</v>
      </c>
      <c r="J7" s="38" t="s">
        <v>95</v>
      </c>
      <c r="K7" s="38" t="s">
        <v>96</v>
      </c>
      <c r="L7" s="38" t="s">
        <v>97</v>
      </c>
      <c r="M7" s="38" t="s">
        <v>98</v>
      </c>
      <c r="N7" s="39" t="s">
        <v>99</v>
      </c>
      <c r="O7" s="39">
        <v>70.31</v>
      </c>
      <c r="P7" s="39">
        <v>96.11</v>
      </c>
      <c r="Q7" s="39">
        <v>2210</v>
      </c>
      <c r="R7" s="39">
        <v>48963</v>
      </c>
      <c r="S7" s="39">
        <v>693.05</v>
      </c>
      <c r="T7" s="39">
        <v>70.650000000000006</v>
      </c>
      <c r="U7" s="39">
        <v>46776</v>
      </c>
      <c r="V7" s="39">
        <v>104.8</v>
      </c>
      <c r="W7" s="39">
        <v>446.34</v>
      </c>
      <c r="X7" s="39">
        <v>102.26</v>
      </c>
      <c r="Y7" s="39">
        <v>113.77</v>
      </c>
      <c r="Z7" s="39">
        <v>111.57</v>
      </c>
      <c r="AA7" s="39">
        <v>105.47</v>
      </c>
      <c r="AB7" s="39">
        <v>100.19</v>
      </c>
      <c r="AC7" s="39">
        <v>109.04</v>
      </c>
      <c r="AD7" s="39">
        <v>109.64</v>
      </c>
      <c r="AE7" s="39">
        <v>110.95</v>
      </c>
      <c r="AF7" s="39">
        <v>110.68</v>
      </c>
      <c r="AG7" s="39">
        <v>110.66</v>
      </c>
      <c r="AH7" s="39">
        <v>112.83</v>
      </c>
      <c r="AI7" s="39">
        <v>1.7</v>
      </c>
      <c r="AJ7" s="39">
        <v>0</v>
      </c>
      <c r="AK7" s="39">
        <v>0</v>
      </c>
      <c r="AL7" s="39">
        <v>0</v>
      </c>
      <c r="AM7" s="39">
        <v>0</v>
      </c>
      <c r="AN7" s="39">
        <v>3.77</v>
      </c>
      <c r="AO7" s="39">
        <v>3.62</v>
      </c>
      <c r="AP7" s="39">
        <v>3.91</v>
      </c>
      <c r="AQ7" s="39">
        <v>3.56</v>
      </c>
      <c r="AR7" s="39">
        <v>2.74</v>
      </c>
      <c r="AS7" s="39">
        <v>1.05</v>
      </c>
      <c r="AT7" s="39">
        <v>202.76</v>
      </c>
      <c r="AU7" s="39">
        <v>228.12</v>
      </c>
      <c r="AV7" s="39">
        <v>252.23</v>
      </c>
      <c r="AW7" s="39">
        <v>261.60000000000002</v>
      </c>
      <c r="AX7" s="39">
        <v>334.28</v>
      </c>
      <c r="AY7" s="39">
        <v>382.09</v>
      </c>
      <c r="AZ7" s="39">
        <v>371.31</v>
      </c>
      <c r="BA7" s="39">
        <v>377.63</v>
      </c>
      <c r="BB7" s="39">
        <v>357.34</v>
      </c>
      <c r="BC7" s="39">
        <v>366.03</v>
      </c>
      <c r="BD7" s="39">
        <v>261.93</v>
      </c>
      <c r="BE7" s="39">
        <v>682.08</v>
      </c>
      <c r="BF7" s="39">
        <v>577.16999999999996</v>
      </c>
      <c r="BG7" s="39">
        <v>559.22</v>
      </c>
      <c r="BH7" s="39">
        <v>563.86</v>
      </c>
      <c r="BI7" s="39">
        <v>517.03</v>
      </c>
      <c r="BJ7" s="39">
        <v>385.06</v>
      </c>
      <c r="BK7" s="39">
        <v>373.09</v>
      </c>
      <c r="BL7" s="39">
        <v>364.71</v>
      </c>
      <c r="BM7" s="39">
        <v>373.69</v>
      </c>
      <c r="BN7" s="39">
        <v>370.12</v>
      </c>
      <c r="BO7" s="39">
        <v>270.45999999999998</v>
      </c>
      <c r="BP7" s="39">
        <v>94.91</v>
      </c>
      <c r="BQ7" s="39">
        <v>113.14</v>
      </c>
      <c r="BR7" s="39">
        <v>109.67</v>
      </c>
      <c r="BS7" s="39">
        <v>101.13</v>
      </c>
      <c r="BT7" s="39">
        <v>93.46</v>
      </c>
      <c r="BU7" s="39">
        <v>99.07</v>
      </c>
      <c r="BV7" s="39">
        <v>99.99</v>
      </c>
      <c r="BW7" s="39">
        <v>100.65</v>
      </c>
      <c r="BX7" s="39">
        <v>99.87</v>
      </c>
      <c r="BY7" s="39">
        <v>100.42</v>
      </c>
      <c r="BZ7" s="39">
        <v>103.91</v>
      </c>
      <c r="CA7" s="39">
        <v>107.61</v>
      </c>
      <c r="CB7" s="39">
        <v>106.11</v>
      </c>
      <c r="CC7" s="39">
        <v>113.48</v>
      </c>
      <c r="CD7" s="39">
        <v>119.76</v>
      </c>
      <c r="CE7" s="39">
        <v>137.9</v>
      </c>
      <c r="CF7" s="39">
        <v>173.03</v>
      </c>
      <c r="CG7" s="39">
        <v>171.15</v>
      </c>
      <c r="CH7" s="39">
        <v>170.19</v>
      </c>
      <c r="CI7" s="39">
        <v>171.81</v>
      </c>
      <c r="CJ7" s="39">
        <v>171.67</v>
      </c>
      <c r="CK7" s="39">
        <v>167.11</v>
      </c>
      <c r="CL7" s="39">
        <v>47.46</v>
      </c>
      <c r="CM7" s="39">
        <v>46.62</v>
      </c>
      <c r="CN7" s="39">
        <v>46.25</v>
      </c>
      <c r="CO7" s="39">
        <v>46.88</v>
      </c>
      <c r="CP7" s="39">
        <v>45.89</v>
      </c>
      <c r="CQ7" s="39">
        <v>58.58</v>
      </c>
      <c r="CR7" s="39">
        <v>58.53</v>
      </c>
      <c r="CS7" s="39">
        <v>59.01</v>
      </c>
      <c r="CT7" s="39">
        <v>60.03</v>
      </c>
      <c r="CU7" s="39">
        <v>59.74</v>
      </c>
      <c r="CV7" s="39">
        <v>60.27</v>
      </c>
      <c r="CW7" s="39">
        <v>78.209999999999994</v>
      </c>
      <c r="CX7" s="39">
        <v>78.489999999999995</v>
      </c>
      <c r="CY7" s="39">
        <v>79.430000000000007</v>
      </c>
      <c r="CZ7" s="39">
        <v>78.37</v>
      </c>
      <c r="DA7" s="39">
        <v>76.209999999999994</v>
      </c>
      <c r="DB7" s="39">
        <v>85.23</v>
      </c>
      <c r="DC7" s="39">
        <v>85.26</v>
      </c>
      <c r="DD7" s="39">
        <v>85.37</v>
      </c>
      <c r="DE7" s="39">
        <v>84.81</v>
      </c>
      <c r="DF7" s="39">
        <v>84.8</v>
      </c>
      <c r="DG7" s="39">
        <v>89.92</v>
      </c>
      <c r="DH7" s="39">
        <v>43.01</v>
      </c>
      <c r="DI7" s="39">
        <v>45.14</v>
      </c>
      <c r="DJ7" s="39">
        <v>47.15</v>
      </c>
      <c r="DK7" s="39">
        <v>48.39</v>
      </c>
      <c r="DL7" s="39">
        <v>50.86</v>
      </c>
      <c r="DM7" s="39">
        <v>44.31</v>
      </c>
      <c r="DN7" s="39">
        <v>45.75</v>
      </c>
      <c r="DO7" s="39">
        <v>46.9</v>
      </c>
      <c r="DP7" s="39">
        <v>47.28</v>
      </c>
      <c r="DQ7" s="39">
        <v>47.66</v>
      </c>
      <c r="DR7" s="39">
        <v>48.85</v>
      </c>
      <c r="DS7" s="39">
        <v>23.66</v>
      </c>
      <c r="DT7" s="39">
        <v>25.82</v>
      </c>
      <c r="DU7" s="39">
        <v>26.29</v>
      </c>
      <c r="DV7" s="39">
        <v>28.85</v>
      </c>
      <c r="DW7" s="39">
        <v>29.22</v>
      </c>
      <c r="DX7" s="39">
        <v>10.09</v>
      </c>
      <c r="DY7" s="39">
        <v>10.54</v>
      </c>
      <c r="DZ7" s="39">
        <v>12.03</v>
      </c>
      <c r="EA7" s="39">
        <v>12.19</v>
      </c>
      <c r="EB7" s="39">
        <v>15.1</v>
      </c>
      <c r="EC7" s="39">
        <v>17.8</v>
      </c>
      <c r="ED7" s="39">
        <v>0</v>
      </c>
      <c r="EE7" s="39">
        <v>0.36</v>
      </c>
      <c r="EF7" s="39">
        <v>0.27</v>
      </c>
      <c r="EG7" s="39">
        <v>0.24</v>
      </c>
      <c r="EH7" s="39">
        <v>0.03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2020-02-05T08:36:32Z</cp:lastPrinted>
  <dcterms:created xsi:type="dcterms:W3CDTF">2019-12-05T04:19:59Z</dcterms:created>
  <dcterms:modified xsi:type="dcterms:W3CDTF">2020-02-05T08:36:37Z</dcterms:modified>
  <cp:category/>
</cp:coreProperties>
</file>