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Ｒ3\公営企業会計経営比較分析表\"/>
    </mc:Choice>
  </mc:AlternateContent>
  <workbookProtection workbookAlgorithmName="SHA-512" workbookHashValue="obuzeKooq1yju4tij+Of3T0dnR0N5hb5C0ZmLeoxehir/lJKXPX/HAfwOPiczMcPe7kwBIv6fYBR2gZEHuP1yg==" workbookSaltValue="CgkAzCzSYpjGvLVlOLXQeQ==" workbookSpinCount="100000" lockStructure="1"/>
  <bookViews>
    <workbookView xWindow="0" yWindow="0" windowWidth="16845" windowHeight="65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<sst xmlns="http://schemas.openxmlformats.org/spreadsheetml/2006/main" count="253" uniqueCount="117">
  <si>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</si>
  <si>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</si>
  <si>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</si>
  <si>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</si>
  <si>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</si>
  <si>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</si>
  <si>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</si>
  <si>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</si>
  <si>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</si>
  <si>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</si>
  <si>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</si>
  <si>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</si>
  <si>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</si>
  <si>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</si>
  <si>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</si>
  <si>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</si>
  <si>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</si>
  <si>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</si>
  <si>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</si>
  <si>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</si>
  <si>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</si>
  <si>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</si>
  <si>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</si>
  <si>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</si>
  <si>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</si>
  <si>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</si>
  <si>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</si>
  <si>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</si>
  <si>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</si>
  <si>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</si>
  <si>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</si>
  <si>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</si>
  <si>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</si>
  <si>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</si>
  <si>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</si>
  <si>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</si>
  <si>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</si>
  <si>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</si>
  <si>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</si>
  <si>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</si>
  <si>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</si>
  <si>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</si>
  <si>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</si>
  <si>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</si>
  <si>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</si>
  <si>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</si>
  <si>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</si>
  <si>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</si>
  <si>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</si>
  <si>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</si>
  <si>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</si>
  <si>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</si>
  <si>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</si>
  <si>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</si>
  <si>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</si>
  <si>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</si>
  <si>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</si>
  <si>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</si>
  <si>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</si>
  <si>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</si>
  <si>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</si>
  <si>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</si>
  <si>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</si>
  <si>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</si>
  <si>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</si>
  <si>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</si>
  <si>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</si>
  <si>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</si>
  <si>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</si>
  <si>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</si>
  <si>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</si>
  <si>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</si>
  <si>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</si>
  <si>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</si>
  <si>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</si>
  <si>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</si>
  <si>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</si>
  <si>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</si>
  <si>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</si>
  <si>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</si>
  <si>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</si>
  <si>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</si>
  <si>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</si>
  <si>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</si>
  <si>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</si>
  <si>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</si>
  <si>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</si>
  <si>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</si>
  <si>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</si>
  <si>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</si>
  <si>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</si>
  <si>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</si>
  <si>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</si>
  <si>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</si>
  <si>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</si>
  <si>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</si>
  <si>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</si>
  <si>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</si>
  <si>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</si>
  <si>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</si>
  <si>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</si>
  <si>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</si>
  <si>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</si>
  <si>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</si>
  <si>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</si>
  <si>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</si>
  <si>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</si>
  <si>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</si>
  <si>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</si>
  <si>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</si>
  <si>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</si>
  <si>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</si>
  <si>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</si>
  <si>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</si>
  <si>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①有形固定資産減価償却率は、類似団体を上回っているが、耐用年数を経過した管渠はないことから、②管渠老朽化率は０となっており、また、更新を実施していないため、③管渠改善率も０となっている。</t>
    <phoneticPr fontId="4"/>
  </si>
  <si>
    <t xml:space="preserve">　平成２９年度から地方公営企業法を適用したことから、グラフはＨ２９からとなっている。
①経常収支比率は、１００％をわずかに超えたところで推移している。
③流動比率は、１００％以上で比較的良好と思われる。
④企業債残高対事業規模比率は、類似団体より低位で推移しており、比較的良好と思われる。
⑤経費回収率は、新型コロナウイルス感染症に係る措置として７月期請求分の基本料金を減免したことにより前年度を下回った。
⑥汚水処理原価は、有収水量の増加により前年度を下回った。
⑦施設利用率は、類似団体を上回っている。
⑧水洗化率は、類似団体を下回っている。
</t>
    <rPh sb="61" eb="62">
      <t>コ</t>
    </rPh>
    <rPh sb="68" eb="70">
      <t>スイイ</t>
    </rPh>
    <rPh sb="87" eb="89">
      <t>イジョウ</t>
    </rPh>
    <rPh sb="90" eb="93">
      <t>ヒカクテキ</t>
    </rPh>
    <rPh sb="93" eb="95">
      <t>リョウコウ</t>
    </rPh>
    <rPh sb="96" eb="97">
      <t>オモ</t>
    </rPh>
    <rPh sb="209" eb="210">
      <t>ゲン</t>
    </rPh>
    <rPh sb="213" eb="215">
      <t>ユウシュウ</t>
    </rPh>
    <rPh sb="215" eb="217">
      <t>スイリョウ</t>
    </rPh>
    <rPh sb="218" eb="220">
      <t>ゾウカ</t>
    </rPh>
    <rPh sb="266" eb="267">
      <t>シタ</t>
    </rPh>
    <phoneticPr fontId="4"/>
  </si>
  <si>
    <t xml:space="preserve">　当市の林業集落排水の整備事業は完了しています。林業集落排水は小さな施設が１施設のみであります。
　今後は施設の老朽化に伴う経費の増加が見込まれるなど、下水道事業を取り巻く状況は厳しさを増すことが予測されます。業務の一括発注等による維持管理経費の削減により一般会計からの繰入金の削減に努めていきます。
</t>
    <rPh sb="1" eb="3">
      <t>トウシ</t>
    </rPh>
    <rPh sb="4" eb="6">
      <t>リンギョウ</t>
    </rPh>
    <rPh sb="6" eb="8">
      <t>シュウラク</t>
    </rPh>
    <rPh sb="8" eb="10">
      <t>ハイスイ</t>
    </rPh>
    <rPh sb="11" eb="13">
      <t>セイビ</t>
    </rPh>
    <rPh sb="13" eb="15">
      <t>ジギョウ</t>
    </rPh>
    <rPh sb="16" eb="18">
      <t>カンリョウ</t>
    </rPh>
    <rPh sb="24" eb="26">
      <t>リンギョウ</t>
    </rPh>
    <rPh sb="26" eb="28">
      <t>シュウラク</t>
    </rPh>
    <rPh sb="28" eb="30">
      <t>ハイスイ</t>
    </rPh>
    <rPh sb="31" eb="32">
      <t>チイ</t>
    </rPh>
    <rPh sb="34" eb="36">
      <t>シセツ</t>
    </rPh>
    <rPh sb="38" eb="40">
      <t>シセツ</t>
    </rPh>
    <rPh sb="50" eb="52">
      <t>コンゴ</t>
    </rPh>
    <rPh sb="53" eb="55">
      <t>シセツ</t>
    </rPh>
    <rPh sb="56" eb="59">
      <t>ロウキュウカ</t>
    </rPh>
    <rPh sb="60" eb="61">
      <t>トモナ</t>
    </rPh>
    <rPh sb="62" eb="64">
      <t>ケイヒ</t>
    </rPh>
    <rPh sb="65" eb="66">
      <t>ゾウ</t>
    </rPh>
    <rPh sb="66" eb="67">
      <t>カ</t>
    </rPh>
    <rPh sb="68" eb="70">
      <t>ミコ</t>
    </rPh>
    <rPh sb="76" eb="81">
      <t>ゲスイドウジギョウ</t>
    </rPh>
    <rPh sb="82" eb="83">
      <t>ト</t>
    </rPh>
    <rPh sb="84" eb="85">
      <t>マ</t>
    </rPh>
    <rPh sb="86" eb="88">
      <t>ジョウキョウ</t>
    </rPh>
    <rPh sb="89" eb="90">
      <t>キビ</t>
    </rPh>
    <rPh sb="93" eb="94">
      <t>マ</t>
    </rPh>
    <rPh sb="98" eb="100">
      <t>ヨソク</t>
    </rPh>
    <rPh sb="105" eb="107">
      <t>ギョウム</t>
    </rPh>
    <rPh sb="108" eb="110">
      <t>イッカツ</t>
    </rPh>
    <rPh sb="110" eb="112">
      <t>ハッチュウ</t>
    </rPh>
    <rPh sb="112" eb="113">
      <t>トウ</t>
    </rPh>
    <rPh sb="116" eb="118">
      <t>イジ</t>
    </rPh>
    <rPh sb="118" eb="120">
      <t>カンリ</t>
    </rPh>
    <rPh sb="120" eb="122">
      <t>ケイヒ</t>
    </rPh>
    <rPh sb="123" eb="125">
      <t>サクゲン</t>
    </rPh>
    <rPh sb="128" eb="132">
      <t>イッパンカイケイ</t>
    </rPh>
    <rPh sb="135" eb="137">
      <t>クリイレ</t>
    </rPh>
    <rPh sb="137" eb="138">
      <t>キン</t>
    </rPh>
    <rPh sb="139" eb="141">
      <t>サクゲン</t>
    </rPh>
    <rPh sb="142" eb="14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</si>
</sst>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3DC-479E-99D2-38DA33DA57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3DC-479E-99D2-38DA33DA57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45.45</c:v>
                </c:pt>
                <c:pt idx="2">
                  <c:v>50</c:v>
                </c:pt>
                <c:pt idx="3">
                  <c:v>50</c:v>
                </c:pt>
                <c:pt idx="4">
                  <c:v>45.45</c:v>
                </c:pt>
              </c:numCache>
            </c:numRef>
          </c:val>
          <c:extLst>
            <c:ext xmlns:c16="http://schemas.microsoft.com/office/drawing/2014/chart" uri="{C3380CC4-5D6E-409C-BE32-E72D297353CC}">
              <c16:uniqueId val="{00000000-71AA-45A0-8249-A55B85FB31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40.67</c:v>
                </c:pt>
                <c:pt idx="2">
                  <c:v>48.01</c:v>
                </c:pt>
                <c:pt idx="3">
                  <c:v>40.28</c:v>
                </c:pt>
                <c:pt idx="4">
                  <c:v>42.48</c:v>
                </c:pt>
              </c:numCache>
            </c:numRef>
          </c:val>
          <c:smooth val="0"/>
          <c:extLst>
            <c:ext xmlns:c16="http://schemas.microsoft.com/office/drawing/2014/chart" uri="{C3380CC4-5D6E-409C-BE32-E72D297353CC}">
              <c16:uniqueId val="{00000001-71AA-45A0-8249-A55B85FB31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85.11</c:v>
                </c:pt>
                <c:pt idx="2">
                  <c:v>84.78</c:v>
                </c:pt>
                <c:pt idx="3">
                  <c:v>84.78</c:v>
                </c:pt>
                <c:pt idx="4">
                  <c:v>83.33</c:v>
                </c:pt>
              </c:numCache>
            </c:numRef>
          </c:val>
          <c:extLst>
            <c:ext xmlns:c16="http://schemas.microsoft.com/office/drawing/2014/chart" uri="{C3380CC4-5D6E-409C-BE32-E72D297353CC}">
              <c16:uniqueId val="{00000000-BF32-4861-AC80-3898240C2C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89.47</c:v>
                </c:pt>
                <c:pt idx="2">
                  <c:v>91.18</c:v>
                </c:pt>
                <c:pt idx="3">
                  <c:v>90.78</c:v>
                </c:pt>
                <c:pt idx="4">
                  <c:v>90.73</c:v>
                </c:pt>
              </c:numCache>
            </c:numRef>
          </c:val>
          <c:smooth val="0"/>
          <c:extLst>
            <c:ext xmlns:c16="http://schemas.microsoft.com/office/drawing/2014/chart" uri="{C3380CC4-5D6E-409C-BE32-E72D297353CC}">
              <c16:uniqueId val="{00000001-BF32-4861-AC80-3898240C2C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100.66</c:v>
                </c:pt>
                <c:pt idx="2">
                  <c:v>100.04</c:v>
                </c:pt>
                <c:pt idx="3">
                  <c:v>100.15</c:v>
                </c:pt>
                <c:pt idx="4">
                  <c:v>100.1</c:v>
                </c:pt>
              </c:numCache>
            </c:numRef>
          </c:val>
          <c:extLst>
            <c:ext xmlns:c16="http://schemas.microsoft.com/office/drawing/2014/chart" uri="{C3380CC4-5D6E-409C-BE32-E72D297353CC}">
              <c16:uniqueId val="{00000000-92D0-4817-933C-613719BD5F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92.53</c:v>
                </c:pt>
                <c:pt idx="2">
                  <c:v>92.29</c:v>
                </c:pt>
                <c:pt idx="3">
                  <c:v>98.94</c:v>
                </c:pt>
                <c:pt idx="4">
                  <c:v>101.09</c:v>
                </c:pt>
              </c:numCache>
            </c:numRef>
          </c:val>
          <c:smooth val="0"/>
          <c:extLst>
            <c:ext xmlns:c16="http://schemas.microsoft.com/office/drawing/2014/chart" uri="{C3380CC4-5D6E-409C-BE32-E72D297353CC}">
              <c16:uniqueId val="{00000001-92D0-4817-933C-613719BD5F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48.87</c:v>
                </c:pt>
                <c:pt idx="2">
                  <c:v>50.66</c:v>
                </c:pt>
                <c:pt idx="3">
                  <c:v>52.37</c:v>
                </c:pt>
                <c:pt idx="4">
                  <c:v>53.99</c:v>
                </c:pt>
              </c:numCache>
            </c:numRef>
          </c:val>
          <c:extLst>
            <c:ext xmlns:c16="http://schemas.microsoft.com/office/drawing/2014/chart" uri="{C3380CC4-5D6E-409C-BE32-E72D297353CC}">
              <c16:uniqueId val="{00000000-DE82-4A4C-B929-F25845A57A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40.049999999999997</c:v>
                </c:pt>
                <c:pt idx="2">
                  <c:v>37.74</c:v>
                </c:pt>
                <c:pt idx="3">
                  <c:v>40.36</c:v>
                </c:pt>
                <c:pt idx="4">
                  <c:v>34.76</c:v>
                </c:pt>
              </c:numCache>
            </c:numRef>
          </c:val>
          <c:smooth val="0"/>
          <c:extLst>
            <c:ext xmlns:c16="http://schemas.microsoft.com/office/drawing/2014/chart" uri="{C3380CC4-5D6E-409C-BE32-E72D297353CC}">
              <c16:uniqueId val="{00000001-DE82-4A4C-B929-F25845A57A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182-4217-87D9-CE7428A96F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182-4217-87D9-CE7428A96F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B14-450E-85FB-F7CB000EC3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437.99</c:v>
                </c:pt>
                <c:pt idx="2">
                  <c:v>464.55</c:v>
                </c:pt>
                <c:pt idx="3">
                  <c:v>519.65</c:v>
                </c:pt>
                <c:pt idx="4">
                  <c:v>534.57000000000005</c:v>
                </c:pt>
              </c:numCache>
            </c:numRef>
          </c:val>
          <c:smooth val="0"/>
          <c:extLst>
            <c:ext xmlns:c16="http://schemas.microsoft.com/office/drawing/2014/chart" uri="{C3380CC4-5D6E-409C-BE32-E72D297353CC}">
              <c16:uniqueId val="{00000001-9B14-450E-85FB-F7CB000EC3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210.78</c:v>
                </c:pt>
                <c:pt idx="2">
                  <c:v>210.28</c:v>
                </c:pt>
                <c:pt idx="3">
                  <c:v>207.3</c:v>
                </c:pt>
                <c:pt idx="4">
                  <c:v>197.99</c:v>
                </c:pt>
              </c:numCache>
            </c:numRef>
          </c:val>
          <c:extLst>
            <c:ext xmlns:c16="http://schemas.microsoft.com/office/drawing/2014/chart" uri="{C3380CC4-5D6E-409C-BE32-E72D297353CC}">
              <c16:uniqueId val="{00000000-7F73-4B6C-98E4-913701642A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-14.2</c:v>
                </c:pt>
                <c:pt idx="2">
                  <c:v>48.58</c:v>
                </c:pt>
                <c:pt idx="3">
                  <c:v>36.31</c:v>
                </c:pt>
                <c:pt idx="4">
                  <c:v>36.93</c:v>
                </c:pt>
              </c:numCache>
            </c:numRef>
          </c:val>
          <c:smooth val="0"/>
          <c:extLst>
            <c:ext xmlns:c16="http://schemas.microsoft.com/office/drawing/2014/chart" uri="{C3380CC4-5D6E-409C-BE32-E72D297353CC}">
              <c16:uniqueId val="{00000001-7F73-4B6C-98E4-913701642A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400.95</c:v>
                </c:pt>
                <c:pt idx="2">
                  <c:v>297.24</c:v>
                </c:pt>
                <c:pt idx="3">
                  <c:v>294.07</c:v>
                </c:pt>
                <c:pt idx="4">
                  <c:v>265.05</c:v>
                </c:pt>
              </c:numCache>
            </c:numRef>
          </c:val>
          <c:extLst>
            <c:ext xmlns:c16="http://schemas.microsoft.com/office/drawing/2014/chart" uri="{C3380CC4-5D6E-409C-BE32-E72D297353CC}">
              <c16:uniqueId val="{00000000-FBD9-4C15-A6EF-59F564DFE7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438.26</c:v>
                </c:pt>
                <c:pt idx="2">
                  <c:v>506.14</c:v>
                </c:pt>
                <c:pt idx="3">
                  <c:v>544.96</c:v>
                </c:pt>
                <c:pt idx="4">
                  <c:v>406.44</c:v>
                </c:pt>
              </c:numCache>
            </c:numRef>
          </c:val>
          <c:smooth val="0"/>
          <c:extLst>
            <c:ext xmlns:c16="http://schemas.microsoft.com/office/drawing/2014/chart" uri="{C3380CC4-5D6E-409C-BE32-E72D297353CC}">
              <c16:uniqueId val="{00000001-FBD9-4C15-A6EF-59F564DFE7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27.96</c:v>
                </c:pt>
                <c:pt idx="2">
                  <c:v>25.06</c:v>
                </c:pt>
                <c:pt idx="3">
                  <c:v>19.010000000000002</c:v>
                </c:pt>
                <c:pt idx="4">
                  <c:v>18.399999999999999</c:v>
                </c:pt>
              </c:numCache>
            </c:numRef>
          </c:val>
          <c:extLst>
            <c:ext xmlns:c16="http://schemas.microsoft.com/office/drawing/2014/chart" uri="{C3380CC4-5D6E-409C-BE32-E72D297353CC}">
              <c16:uniqueId val="{00000000-303C-427B-AE89-8CFB52031D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39.86</c:v>
                </c:pt>
                <c:pt idx="2">
                  <c:v>35.86</c:v>
                </c:pt>
                <c:pt idx="3">
                  <c:v>42.51</c:v>
                </c:pt>
                <c:pt idx="4">
                  <c:v>35.93</c:v>
                </c:pt>
              </c:numCache>
            </c:numRef>
          </c:val>
          <c:smooth val="0"/>
          <c:extLst>
            <c:ext xmlns:c16="http://schemas.microsoft.com/office/drawing/2014/chart" uri="{C3380CC4-5D6E-409C-BE32-E72D297353CC}">
              <c16:uniqueId val="{00000001-303C-427B-AE89-8CFB52031D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661.38</c:v>
                </c:pt>
                <c:pt idx="2">
                  <c:v>725.3</c:v>
                </c:pt>
                <c:pt idx="3">
                  <c:v>957.66</c:v>
                </c:pt>
                <c:pt idx="4">
                  <c:v>915.09</c:v>
                </c:pt>
              </c:numCache>
            </c:numRef>
          </c:val>
          <c:extLst>
            <c:ext xmlns:c16="http://schemas.microsoft.com/office/drawing/2014/chart" uri="{C3380CC4-5D6E-409C-BE32-E72D297353CC}">
              <c16:uniqueId val="{00000000-55AF-4D66-998D-561EAD94A2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451.49</c:v>
                </c:pt>
                <c:pt idx="2">
                  <c:v>448.63</c:v>
                </c:pt>
                <c:pt idx="3">
                  <c:v>447.34</c:v>
                </c:pt>
                <c:pt idx="4">
                  <c:v>499.55</c:v>
                </c:pt>
              </c:numCache>
            </c:numRef>
          </c:val>
          <c:smooth val="0"/>
          <c:extLst>
            <c:ext xmlns:c16="http://schemas.microsoft.com/office/drawing/2014/chart" uri="{C3380CC4-5D6E-409C-BE32-E72D297353CC}">
              <c16:uniqueId val="{00000001-55AF-4D66-998D-561EAD94A2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6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高島市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G2</v>
      </c>
      <c r="X8" s="49"/>
      <c r="Y8" s="49"/>
      <c r="Z8" s="49"/>
      <c r="AA8" s="49"/>
      <c r="AB8" s="49"/>
      <c r="AC8" s="49"/>
      <c r="AD8" s="50" t="str">
        <f>データ!$M$6</f>
        <v>非設置</v>
      </c>
      <c r="AE8" s="50"/>
      <c r="AF8" s="50"/>
      <c r="AG8" s="50"/>
      <c r="AH8" s="50"/>
      <c r="AI8" s="50"/>
      <c r="AJ8" s="50"/>
      <c r="AK8" s="3"/>
      <c r="AL8" s="51">
        <f>データ!S6</f>
        <v>47544</v>
      </c>
      <c r="AM8" s="51"/>
      <c r="AN8" s="51"/>
      <c r="AO8" s="51"/>
      <c r="AP8" s="51"/>
      <c r="AQ8" s="51"/>
      <c r="AR8" s="51"/>
      <c r="AS8" s="51"/>
      <c r="AT8" s="46">
        <f>データ!T6</f>
        <v>693.05</v>
      </c>
      <c r="AU8" s="46"/>
      <c r="AV8" s="46"/>
      <c r="AW8" s="46"/>
      <c r="AX8" s="46"/>
      <c r="AY8" s="46"/>
      <c r="AZ8" s="46"/>
      <c r="BA8" s="46"/>
      <c r="BB8" s="46">
        <f>データ!U6</f>
        <v>68.599999999999994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78.75</v>
      </c>
      <c r="J10" s="46"/>
      <c r="K10" s="46"/>
      <c r="L10" s="46"/>
      <c r="M10" s="46"/>
      <c r="N10" s="46"/>
      <c r="O10" s="46"/>
      <c r="P10" s="46">
        <f>データ!P6</f>
        <v>0.09</v>
      </c>
      <c r="Q10" s="46"/>
      <c r="R10" s="46"/>
      <c r="S10" s="46"/>
      <c r="T10" s="46"/>
      <c r="U10" s="46"/>
      <c r="V10" s="46"/>
      <c r="W10" s="46">
        <f>データ!Q6</f>
        <v>90.71</v>
      </c>
      <c r="X10" s="46"/>
      <c r="Y10" s="46"/>
      <c r="Z10" s="46"/>
      <c r="AA10" s="46"/>
      <c r="AB10" s="46"/>
      <c r="AC10" s="46"/>
      <c r="AD10" s="51">
        <f>データ!R6</f>
        <v>3240</v>
      </c>
      <c r="AE10" s="51"/>
      <c r="AF10" s="51"/>
      <c r="AG10" s="51"/>
      <c r="AH10" s="51"/>
      <c r="AI10" s="51"/>
      <c r="AJ10" s="51"/>
      <c r="AK10" s="2"/>
      <c r="AL10" s="51">
        <f>データ!V6</f>
        <v>42</v>
      </c>
      <c r="AM10" s="51"/>
      <c r="AN10" s="51"/>
      <c r="AO10" s="51"/>
      <c r="AP10" s="51"/>
      <c r="AQ10" s="51"/>
      <c r="AR10" s="51"/>
      <c r="AS10" s="51"/>
      <c r="AT10" s="46">
        <f>データ!W6</f>
        <v>0.04</v>
      </c>
      <c r="AU10" s="46"/>
      <c r="AV10" s="46"/>
      <c r="AW10" s="46"/>
      <c r="AX10" s="46"/>
      <c r="AY10" s="46"/>
      <c r="AZ10" s="46"/>
      <c r="BA10" s="46"/>
      <c r="BB10" s="46">
        <f>データ!X6</f>
        <v>1050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【101.09】</v>
      </c>
      <c r="F85" s="26" t="str">
        <f>データ!AT6</f>
        <v>【534.57】</v>
      </c>
      <c r="G85" s="26" t="str">
        <f>データ!BE6</f>
        <v>【36.93】</v>
      </c>
      <c r="H85" s="26" t="str">
        <f>データ!BP6</f>
        <v>【430.60】</v>
      </c>
      <c r="I85" s="26" t="str">
        <f>データ!CA6</f>
        <v>【36.30】</v>
      </c>
      <c r="J85" s="26" t="str">
        <f>データ!CL6</f>
        <v>【490.99】</v>
      </c>
      <c r="K85" s="26" t="str">
        <f>データ!CW6</f>
        <v>【42.82】</v>
      </c>
      <c r="L85" s="26" t="str">
        <f>データ!DH6</f>
        <v>【90.04】</v>
      </c>
      <c r="M85" s="26" t="str">
        <f>データ!DS6</f>
        <v>【34.76】</v>
      </c>
      <c r="N85" s="26" t="str">
        <f>データ!ED6</f>
        <v>【0.00】</v>
      </c>
      <c r="O85" s="26" t="str">
        <f>データ!EO6</f>
        <v>【0.00】</v>
      </c>
    </row>
  </sheetData>
  <sheetProtection algorithmName="SHA-512" hashValue="P/UH/BD0Cx6nwYjJU8mganAmRW9w8DTWqaITnzR7rpAM2snDkAvXanDJo9iYjOg2U0Qnsc/cg8lO1ZOWFo6msA==" saltValue="XxfpBZcEuTSn7A3lVfIP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252123</v>
      </c>
      <c r="D6" s="33">
        <f t="shared" si="3"/>
        <v>46</v>
      </c>
      <c r="E6" s="33">
        <f t="shared" si="3"/>
        <v>17</v>
      </c>
      <c r="F6" s="33">
        <f t="shared" si="3"/>
        <v>7</v>
      </c>
      <c r="G6" s="33">
        <f t="shared" si="3"/>
        <v>0</v>
      </c>
      <c r="H6" s="33" t="str">
        <f t="shared" si="3"/>
        <v>滋賀県　高島市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78.75</v>
      </c>
      <c r="P6" s="34">
        <f t="shared" si="3"/>
        <v>0.09</v>
      </c>
      <c r="Q6" s="34">
        <f t="shared" si="3"/>
        <v>90.71</v>
      </c>
      <c r="R6" s="34">
        <f t="shared" si="3"/>
        <v>3240</v>
      </c>
      <c r="S6" s="34">
        <f t="shared" si="3"/>
        <v>47544</v>
      </c>
      <c r="T6" s="34">
        <f t="shared" si="3"/>
        <v>693.05</v>
      </c>
      <c r="U6" s="34">
        <f t="shared" si="3"/>
        <v>68.599999999999994</v>
      </c>
      <c r="V6" s="34">
        <f t="shared" si="3"/>
        <v>42</v>
      </c>
      <c r="W6" s="34">
        <f t="shared" si="3"/>
        <v>0.04</v>
      </c>
      <c r="X6" s="34">
        <f t="shared" si="3"/>
        <v>1050</v>
      </c>
      <c r="Y6" s="35" t="str">
        <f>IF(Y7="",NA(),Y7)</f>
        <v>-</v>
      </c>
      <c r="Z6" s="35">
        <f t="shared" ref="Z6:AH6" si="4">IF(Z7="",NA(),Z7)</f>
        <v>100.66</v>
      </c>
      <c r="AA6" s="35">
        <f t="shared" si="4"/>
        <v>100.04</v>
      </c>
      <c r="AB6" s="35">
        <f t="shared" si="4"/>
        <v>100.15</v>
      </c>
      <c r="AC6" s="35">
        <f t="shared" si="4"/>
        <v>100.1</v>
      </c>
      <c r="AD6" s="35" t="str">
        <f t="shared" si="4"/>
        <v>-</v>
      </c>
      <c r="AE6" s="35">
        <f t="shared" si="4"/>
        <v>92.53</v>
      </c>
      <c r="AF6" s="35">
        <f t="shared" si="4"/>
        <v>92.29</v>
      </c>
      <c r="AG6" s="35">
        <f t="shared" si="4"/>
        <v>98.94</v>
      </c>
      <c r="AH6" s="35">
        <f t="shared" si="4"/>
        <v>101.09</v>
      </c>
      <c r="AI6" s="34" t="str">
        <f>IF(AI7="","",IF(AI7="-","【-】","【"&amp;SUBSTITUTE(TEXT(AI7,"#,##0.00"),"-","△")&amp;"】"))</f>
        <v>【101.09】</v>
      </c>
      <c r="AJ6" s="35" t="str">
        <f>IF(AJ7="",NA(),AJ7)</f>
        <v>-</v>
      </c>
      <c r="AK6" s="34">
        <f t="shared" ref="AK6:AS6" si="5">IF(AK7="",NA(),AK7)</f>
        <v>0</v>
      </c>
      <c r="AL6" s="34">
        <f t="shared" si="5"/>
        <v>0</v>
      </c>
      <c r="AM6" s="34">
        <f t="shared" si="5"/>
        <v>0</v>
      </c>
      <c r="AN6" s="34">
        <f t="shared" si="5"/>
        <v>0</v>
      </c>
      <c r="AO6" s="35" t="str">
        <f t="shared" si="5"/>
        <v>-</v>
      </c>
      <c r="AP6" s="35">
        <f t="shared" si="5"/>
        <v>437.99</v>
      </c>
      <c r="AQ6" s="35">
        <f t="shared" si="5"/>
        <v>464.55</v>
      </c>
      <c r="AR6" s="35">
        <f t="shared" si="5"/>
        <v>519.65</v>
      </c>
      <c r="AS6" s="35">
        <f t="shared" si="5"/>
        <v>534.57000000000005</v>
      </c>
      <c r="AT6" s="34" t="str">
        <f>IF(AT7="","",IF(AT7="-","【-】","【"&amp;SUBSTITUTE(TEXT(AT7,"#,##0.00"),"-","△")&amp;"】"))</f>
        <v>【534.57】</v>
      </c>
      <c r="AU6" s="35" t="str">
        <f>IF(AU7="",NA(),AU7)</f>
        <v>-</v>
      </c>
      <c r="AV6" s="35">
        <f t="shared" ref="AV6:BD6" si="6">IF(AV7="",NA(),AV7)</f>
        <v>210.78</v>
      </c>
      <c r="AW6" s="35">
        <f t="shared" si="6"/>
        <v>210.28</v>
      </c>
      <c r="AX6" s="35">
        <f t="shared" si="6"/>
        <v>207.3</v>
      </c>
      <c r="AY6" s="35">
        <f t="shared" si="6"/>
        <v>197.99</v>
      </c>
      <c r="AZ6" s="35" t="str">
        <f t="shared" si="6"/>
        <v>-</v>
      </c>
      <c r="BA6" s="35">
        <f t="shared" si="6"/>
        <v>-14.2</v>
      </c>
      <c r="BB6" s="35">
        <f t="shared" si="6"/>
        <v>48.58</v>
      </c>
      <c r="BC6" s="35">
        <f t="shared" si="6"/>
        <v>36.31</v>
      </c>
      <c r="BD6" s="35">
        <f t="shared" si="6"/>
        <v>36.93</v>
      </c>
      <c r="BE6" s="34" t="str">
        <f>IF(BE7="","",IF(BE7="-","【-】","【"&amp;SUBSTITUTE(TEXT(BE7,"#,##0.00"),"-","△")&amp;"】"))</f>
        <v>【36.93】</v>
      </c>
      <c r="BF6" s="35" t="str">
        <f>IF(BF7="",NA(),BF7)</f>
        <v>-</v>
      </c>
      <c r="BG6" s="35">
        <f t="shared" ref="BG6:BO6" si="7">IF(BG7="",NA(),BG7)</f>
        <v>400.95</v>
      </c>
      <c r="BH6" s="35">
        <f t="shared" si="7"/>
        <v>297.24</v>
      </c>
      <c r="BI6" s="35">
        <f t="shared" si="7"/>
        <v>294.07</v>
      </c>
      <c r="BJ6" s="35">
        <f t="shared" si="7"/>
        <v>265.05</v>
      </c>
      <c r="BK6" s="35" t="str">
        <f t="shared" si="7"/>
        <v>-</v>
      </c>
      <c r="BL6" s="35">
        <f t="shared" si="7"/>
        <v>438.26</v>
      </c>
      <c r="BM6" s="35">
        <f t="shared" si="7"/>
        <v>506.14</v>
      </c>
      <c r="BN6" s="35">
        <f t="shared" si="7"/>
        <v>544.96</v>
      </c>
      <c r="BO6" s="35">
        <f t="shared" si="7"/>
        <v>406.44</v>
      </c>
      <c r="BP6" s="34" t="str">
        <f>IF(BP7="","",IF(BP7="-","【-】","【"&amp;SUBSTITUTE(TEXT(BP7,"#,##0.00"),"-","△")&amp;"】"))</f>
        <v>【430.60】</v>
      </c>
      <c r="BQ6" s="35" t="str">
        <f>IF(BQ7="",NA(),BQ7)</f>
        <v>-</v>
      </c>
      <c r="BR6" s="35">
        <f t="shared" ref="BR6:BZ6" si="8">IF(BR7="",NA(),BR7)</f>
        <v>27.96</v>
      </c>
      <c r="BS6" s="35">
        <f t="shared" si="8"/>
        <v>25.06</v>
      </c>
      <c r="BT6" s="35">
        <f t="shared" si="8"/>
        <v>19.010000000000002</v>
      </c>
      <c r="BU6" s="35">
        <f t="shared" si="8"/>
        <v>18.399999999999999</v>
      </c>
      <c r="BV6" s="35" t="str">
        <f t="shared" si="8"/>
        <v>-</v>
      </c>
      <c r="BW6" s="35">
        <f t="shared" si="8"/>
        <v>39.86</v>
      </c>
      <c r="BX6" s="35">
        <f t="shared" si="8"/>
        <v>35.86</v>
      </c>
      <c r="BY6" s="35">
        <f t="shared" si="8"/>
        <v>42.51</v>
      </c>
      <c r="BZ6" s="35">
        <f t="shared" si="8"/>
        <v>35.93</v>
      </c>
      <c r="CA6" s="34" t="str">
        <f>IF(CA7="","",IF(CA7="-","【-】","【"&amp;SUBSTITUTE(TEXT(CA7,"#,##0.00"),"-","△")&amp;"】"))</f>
        <v>【36.30】</v>
      </c>
      <c r="CB6" s="35" t="str">
        <f>IF(CB7="",NA(),CB7)</f>
        <v>-</v>
      </c>
      <c r="CC6" s="35">
        <f t="shared" ref="CC6:CK6" si="9">IF(CC7="",NA(),CC7)</f>
        <v>661.38</v>
      </c>
      <c r="CD6" s="35">
        <f t="shared" si="9"/>
        <v>725.3</v>
      </c>
      <c r="CE6" s="35">
        <f t="shared" si="9"/>
        <v>957.66</v>
      </c>
      <c r="CF6" s="35">
        <f t="shared" si="9"/>
        <v>915.09</v>
      </c>
      <c r="CG6" s="35" t="str">
        <f t="shared" si="9"/>
        <v>-</v>
      </c>
      <c r="CH6" s="35">
        <f t="shared" si="9"/>
        <v>451.49</v>
      </c>
      <c r="CI6" s="35">
        <f t="shared" si="9"/>
        <v>448.63</v>
      </c>
      <c r="CJ6" s="35">
        <f t="shared" si="9"/>
        <v>447.34</v>
      </c>
      <c r="CK6" s="35">
        <f t="shared" si="9"/>
        <v>499.55</v>
      </c>
      <c r="CL6" s="34" t="str">
        <f>IF(CL7="","",IF(CL7="-","【-】","【"&amp;SUBSTITUTE(TEXT(CL7,"#,##0.00"),"-","△")&amp;"】"))</f>
        <v>【490.99】</v>
      </c>
      <c r="CM6" s="35" t="str">
        <f>IF(CM7="",NA(),CM7)</f>
        <v>-</v>
      </c>
      <c r="CN6" s="35">
        <f t="shared" ref="CN6:CV6" si="10">IF(CN7="",NA(),CN7)</f>
        <v>45.45</v>
      </c>
      <c r="CO6" s="35">
        <f t="shared" si="10"/>
        <v>50</v>
      </c>
      <c r="CP6" s="35">
        <f t="shared" si="10"/>
        <v>50</v>
      </c>
      <c r="CQ6" s="35">
        <f t="shared" si="10"/>
        <v>45.45</v>
      </c>
      <c r="CR6" s="35" t="str">
        <f t="shared" si="10"/>
        <v>-</v>
      </c>
      <c r="CS6" s="35">
        <f t="shared" si="10"/>
        <v>40.67</v>
      </c>
      <c r="CT6" s="35">
        <f t="shared" si="10"/>
        <v>48.01</v>
      </c>
      <c r="CU6" s="35">
        <f t="shared" si="10"/>
        <v>40.28</v>
      </c>
      <c r="CV6" s="35">
        <f t="shared" si="10"/>
        <v>42.48</v>
      </c>
      <c r="CW6" s="34" t="str">
        <f>IF(CW7="","",IF(CW7="-","【-】","【"&amp;SUBSTITUTE(TEXT(CW7,"#,##0.00"),"-","△")&amp;"】"))</f>
        <v>【42.82】</v>
      </c>
      <c r="CX6" s="35" t="str">
        <f>IF(CX7="",NA(),CX7)</f>
        <v>-</v>
      </c>
      <c r="CY6" s="35">
        <f t="shared" ref="CY6:DG6" si="11">IF(CY7="",NA(),CY7)</f>
        <v>85.11</v>
      </c>
      <c r="CZ6" s="35">
        <f t="shared" si="11"/>
        <v>84.78</v>
      </c>
      <c r="DA6" s="35">
        <f t="shared" si="11"/>
        <v>84.78</v>
      </c>
      <c r="DB6" s="35">
        <f t="shared" si="11"/>
        <v>83.33</v>
      </c>
      <c r="DC6" s="35" t="str">
        <f t="shared" si="11"/>
        <v>-</v>
      </c>
      <c r="DD6" s="35">
        <f t="shared" si="11"/>
        <v>89.47</v>
      </c>
      <c r="DE6" s="35">
        <f t="shared" si="11"/>
        <v>91.18</v>
      </c>
      <c r="DF6" s="35">
        <f t="shared" si="11"/>
        <v>90.78</v>
      </c>
      <c r="DG6" s="35">
        <f t="shared" si="11"/>
        <v>90.73</v>
      </c>
      <c r="DH6" s="34" t="str">
        <f>IF(DH7="","",IF(DH7="-","【-】","【"&amp;SUBSTITUTE(TEXT(DH7,"#,##0.00"),"-","△")&amp;"】"))</f>
        <v>【90.04】</v>
      </c>
      <c r="DI6" s="35" t="str">
        <f>IF(DI7="",NA(),DI7)</f>
        <v>-</v>
      </c>
      <c r="DJ6" s="35">
        <f t="shared" ref="DJ6:DR6" si="12">IF(DJ7="",NA(),DJ7)</f>
        <v>48.87</v>
      </c>
      <c r="DK6" s="35">
        <f t="shared" si="12"/>
        <v>50.66</v>
      </c>
      <c r="DL6" s="35">
        <f t="shared" si="12"/>
        <v>52.37</v>
      </c>
      <c r="DM6" s="35">
        <f t="shared" si="12"/>
        <v>53.99</v>
      </c>
      <c r="DN6" s="35" t="str">
        <f t="shared" si="12"/>
        <v>-</v>
      </c>
      <c r="DO6" s="35">
        <f t="shared" si="12"/>
        <v>40.049999999999997</v>
      </c>
      <c r="DP6" s="35">
        <f t="shared" si="12"/>
        <v>37.74</v>
      </c>
      <c r="DQ6" s="35">
        <f t="shared" si="12"/>
        <v>40.36</v>
      </c>
      <c r="DR6" s="35">
        <f t="shared" si="12"/>
        <v>34.76</v>
      </c>
      <c r="DS6" s="34" t="str">
        <f>IF(DS7="","",IF(DS7="-","【-】","【"&amp;SUBSTITUTE(TEXT(DS7,"#,##0.00"),"-","△")&amp;"】"))</f>
        <v>【34.76】</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252123</v>
      </c>
      <c r="D7" s="37">
        <v>46</v>
      </c>
      <c r="E7" s="37">
        <v>17</v>
      </c>
      <c r="F7" s="37">
        <v>7</v>
      </c>
      <c r="G7" s="37">
        <v>0</v>
      </c>
      <c r="H7" s="37" t="s">
        <v>96</v>
      </c>
      <c r="I7" s="37" t="s">
        <v>97</v>
      </c>
      <c r="J7" s="37" t="s">
        <v>98</v>
      </c>
      <c r="K7" s="37" t="s">
        <v>99</v>
      </c>
      <c r="L7" s="37" t="s">
        <v>100</v>
      </c>
      <c r="M7" s="37" t="s">
        <v>101</v>
      </c>
      <c r="N7" s="38" t="s">
        <v>102</v>
      </c>
      <c r="O7" s="38">
        <v>78.75</v>
      </c>
      <c r="P7" s="38">
        <v>0.09</v>
      </c>
      <c r="Q7" s="38">
        <v>90.71</v>
      </c>
      <c r="R7" s="38">
        <v>3240</v>
      </c>
      <c r="S7" s="38">
        <v>47544</v>
      </c>
      <c r="T7" s="38">
        <v>693.05</v>
      </c>
      <c r="U7" s="38">
        <v>68.599999999999994</v>
      </c>
      <c r="V7" s="38">
        <v>42</v>
      </c>
      <c r="W7" s="38">
        <v>0.04</v>
      </c>
      <c r="X7" s="38">
        <v>1050</v>
      </c>
      <c r="Y7" s="38" t="s">
        <v>102</v>
      </c>
      <c r="Z7" s="38">
        <v>100.66</v>
      </c>
      <c r="AA7" s="38">
        <v>100.04</v>
      </c>
      <c r="AB7" s="38">
        <v>100.15</v>
      </c>
      <c r="AC7" s="38">
        <v>100.1</v>
      </c>
      <c r="AD7" s="38" t="s">
        <v>102</v>
      </c>
      <c r="AE7" s="38">
        <v>92.53</v>
      </c>
      <c r="AF7" s="38">
        <v>92.29</v>
      </c>
      <c r="AG7" s="38">
        <v>98.94</v>
      </c>
      <c r="AH7" s="38">
        <v>101.09</v>
      </c>
      <c r="AI7" s="38">
        <v>101.09</v>
      </c>
      <c r="AJ7" s="38" t="s">
        <v>102</v>
      </c>
      <c r="AK7" s="38">
        <v>0</v>
      </c>
      <c r="AL7" s="38">
        <v>0</v>
      </c>
      <c r="AM7" s="38">
        <v>0</v>
      </c>
      <c r="AN7" s="38">
        <v>0</v>
      </c>
      <c r="AO7" s="38" t="s">
        <v>102</v>
      </c>
      <c r="AP7" s="38">
        <v>437.99</v>
      </c>
      <c r="AQ7" s="38">
        <v>464.55</v>
      </c>
      <c r="AR7" s="38">
        <v>519.65</v>
      </c>
      <c r="AS7" s="38">
        <v>534.57000000000005</v>
      </c>
      <c r="AT7" s="38">
        <v>534.57000000000005</v>
      </c>
      <c r="AU7" s="38" t="s">
        <v>102</v>
      </c>
      <c r="AV7" s="38">
        <v>210.78</v>
      </c>
      <c r="AW7" s="38">
        <v>210.28</v>
      </c>
      <c r="AX7" s="38">
        <v>207.3</v>
      </c>
      <c r="AY7" s="38">
        <v>197.99</v>
      </c>
      <c r="AZ7" s="38" t="s">
        <v>102</v>
      </c>
      <c r="BA7" s="38">
        <v>-14.2</v>
      </c>
      <c r="BB7" s="38">
        <v>48.58</v>
      </c>
      <c r="BC7" s="38">
        <v>36.31</v>
      </c>
      <c r="BD7" s="38">
        <v>36.93</v>
      </c>
      <c r="BE7" s="38">
        <v>36.93</v>
      </c>
      <c r="BF7" s="38" t="s">
        <v>102</v>
      </c>
      <c r="BG7" s="38">
        <v>400.95</v>
      </c>
      <c r="BH7" s="38">
        <v>297.24</v>
      </c>
      <c r="BI7" s="38">
        <v>294.07</v>
      </c>
      <c r="BJ7" s="38">
        <v>265.05</v>
      </c>
      <c r="BK7" s="38" t="s">
        <v>102</v>
      </c>
      <c r="BL7" s="38">
        <v>438.26</v>
      </c>
      <c r="BM7" s="38">
        <v>506.14</v>
      </c>
      <c r="BN7" s="38">
        <v>544.96</v>
      </c>
      <c r="BO7" s="38">
        <v>406.44</v>
      </c>
      <c r="BP7" s="38">
        <v>430.6</v>
      </c>
      <c r="BQ7" s="38" t="s">
        <v>102</v>
      </c>
      <c r="BR7" s="38">
        <v>27.96</v>
      </c>
      <c r="BS7" s="38">
        <v>25.06</v>
      </c>
      <c r="BT7" s="38">
        <v>19.010000000000002</v>
      </c>
      <c r="BU7" s="38">
        <v>18.399999999999999</v>
      </c>
      <c r="BV7" s="38" t="s">
        <v>102</v>
      </c>
      <c r="BW7" s="38">
        <v>39.86</v>
      </c>
      <c r="BX7" s="38">
        <v>35.86</v>
      </c>
      <c r="BY7" s="38">
        <v>42.51</v>
      </c>
      <c r="BZ7" s="38">
        <v>35.93</v>
      </c>
      <c r="CA7" s="38">
        <v>36.299999999999997</v>
      </c>
      <c r="CB7" s="38" t="s">
        <v>102</v>
      </c>
      <c r="CC7" s="38">
        <v>661.38</v>
      </c>
      <c r="CD7" s="38">
        <v>725.3</v>
      </c>
      <c r="CE7" s="38">
        <v>957.66</v>
      </c>
      <c r="CF7" s="38">
        <v>915.09</v>
      </c>
      <c r="CG7" s="38" t="s">
        <v>102</v>
      </c>
      <c r="CH7" s="38">
        <v>451.49</v>
      </c>
      <c r="CI7" s="38">
        <v>448.63</v>
      </c>
      <c r="CJ7" s="38">
        <v>447.34</v>
      </c>
      <c r="CK7" s="38">
        <v>499.55</v>
      </c>
      <c r="CL7" s="38">
        <v>490.99</v>
      </c>
      <c r="CM7" s="38" t="s">
        <v>102</v>
      </c>
      <c r="CN7" s="38">
        <v>45.45</v>
      </c>
      <c r="CO7" s="38">
        <v>50</v>
      </c>
      <c r="CP7" s="38">
        <v>50</v>
      </c>
      <c r="CQ7" s="38">
        <v>45.45</v>
      </c>
      <c r="CR7" s="38" t="s">
        <v>102</v>
      </c>
      <c r="CS7" s="38">
        <v>40.67</v>
      </c>
      <c r="CT7" s="38">
        <v>48.01</v>
      </c>
      <c r="CU7" s="38">
        <v>40.28</v>
      </c>
      <c r="CV7" s="38">
        <v>42.48</v>
      </c>
      <c r="CW7" s="38">
        <v>42.82</v>
      </c>
      <c r="CX7" s="38" t="s">
        <v>102</v>
      </c>
      <c r="CY7" s="38">
        <v>85.11</v>
      </c>
      <c r="CZ7" s="38">
        <v>84.78</v>
      </c>
      <c r="DA7" s="38">
        <v>84.78</v>
      </c>
      <c r="DB7" s="38">
        <v>83.33</v>
      </c>
      <c r="DC7" s="38" t="s">
        <v>102</v>
      </c>
      <c r="DD7" s="38">
        <v>89.47</v>
      </c>
      <c r="DE7" s="38">
        <v>91.18</v>
      </c>
      <c r="DF7" s="38">
        <v>90.78</v>
      </c>
      <c r="DG7" s="38">
        <v>90.73</v>
      </c>
      <c r="DH7" s="38">
        <v>90.04</v>
      </c>
      <c r="DI7" s="38" t="s">
        <v>102</v>
      </c>
      <c r="DJ7" s="38">
        <v>48.87</v>
      </c>
      <c r="DK7" s="38">
        <v>50.66</v>
      </c>
      <c r="DL7" s="38">
        <v>52.37</v>
      </c>
      <c r="DM7" s="38">
        <v>53.99</v>
      </c>
      <c r="DN7" s="38" t="s">
        <v>102</v>
      </c>
      <c r="DO7" s="38">
        <v>40.049999999999997</v>
      </c>
      <c r="DP7" s="38">
        <v>37.74</v>
      </c>
      <c r="DQ7" s="38">
        <v>40.36</v>
      </c>
      <c r="DR7" s="38">
        <v>34.76</v>
      </c>
      <c r="DS7" s="38">
        <v>34.76</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雅幸</cp:lastModifiedBy>
  <dcterms:created xsi:type="dcterms:W3CDTF">2021-12-03T07:37:06Z</dcterms:created>
  <dcterms:modified xsi:type="dcterms:W3CDTF">2022-01-24T10:31:34Z</dcterms:modified>
  <cp:category/>
</cp:coreProperties>
</file>