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neda609\Desktop\252123 高島市\【経営比較分析表】2019_252123_46_1718\"/>
    </mc:Choice>
  </mc:AlternateContent>
  <workbookProtection workbookAlgorithmName="SHA-512" workbookHashValue="aFpRE2zReobSmNL4nt7rI1D27ZIWE1jnv+rq410Yo7CRHrzPPMlZDD6yTCdU23B4ADswcxn3zXlbdf9jq+aegA==" workbookSaltValue="WGR1InmqjBzngFXwPhPn6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<sst xmlns="http://schemas.openxmlformats.org/spreadsheetml/2006/main" count="275" uniqueCount="117">
  <si>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</si>
  <si>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</si>
  <si>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</si>
  <si>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</si>
  <si>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</si>
  <si>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</si>
  <si>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</si>
  <si>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</si>
  <si>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</si>
  <si>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</si>
  <si>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</si>
  <si>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</si>
  <si>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</si>
  <si>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</si>
  <si>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</si>
  <si>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</si>
  <si>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</si>
  <si>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</si>
  <si>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</si>
  <si>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</si>
  <si>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</si>
  <si>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</si>
  <si>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</si>
  <si>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</si>
  <si>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</si>
  <si>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</si>
  <si>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</si>
  <si>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</si>
  <si>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</si>
  <si>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</si>
  <si>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</si>
  <si>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</si>
  <si>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</si>
  <si>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</si>
  <si>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</si>
  <si>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</si>
  <si>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</si>
  <si>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</si>
  <si>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</si>
  <si>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</si>
  <si>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</si>
  <si>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</si>
  <si>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</si>
  <si>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</si>
  <si>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</si>
  <si>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</si>
  <si>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</si>
  <si>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</si>
  <si>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</si>
  <si>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</si>
  <si>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</si>
  <si>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</si>
  <si>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</si>
  <si>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</si>
  <si>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</si>
  <si>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</si>
  <si>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</si>
  <si>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</si>
  <si>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</si>
  <si>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</si>
  <si>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</si>
  <si>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</si>
  <si>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</si>
  <si>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</si>
  <si>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</si>
  <si>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</si>
  <si>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</si>
  <si>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</si>
  <si>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</si>
  <si>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</si>
  <si>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</si>
  <si>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</si>
  <si>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</si>
  <si>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</si>
  <si>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</si>
  <si>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</si>
  <si>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</si>
  <si>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</si>
  <si>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</si>
  <si>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</si>
  <si>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</si>
  <si>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</si>
  <si>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</si>
  <si>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</si>
  <si>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</si>
  <si>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</si>
  <si>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</si>
  <si>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</si>
  <si>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</si>
  <si>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</si>
  <si>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</si>
  <si>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</si>
  <si>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</si>
  <si>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</si>
  <si>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</si>
  <si>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</si>
  <si>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</si>
  <si>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</si>
  <si>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</si>
  <si>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</si>
  <si>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</si>
  <si>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</si>
  <si>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</si>
  <si>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</si>
  <si>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</si>
  <si>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</si>
  <si>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</si>
  <si>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</si>
  <si>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</si>
  <si>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</si>
  <si>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</si>
  <si>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</si>
  <si>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</si>
  <si>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</si>
  <si>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平成２９年度から地方公営企業法を適用したことから、グラフはＨ２９からとなっています。
①経常収支比率は、１００％をわずかに超えたところで推移しています。
③流動比率は、１００％以上で比較的良好と思われます。
④企業債残高対事業規模比率は、全国平均、類似団体平均と比べて低位で推移しており、比較的良好と思われます。
⑤経費回収率は、修繕費等営業費用が増加し、前年度を下まわった。
⑥汚水処理原価は、修繕費等営業費用が増加し、前年度を上回った。
⑦施設利用率は、全国平均、類似団体平均を上回っています。
⑧水洗化率は、全国平均、類似団体平均を下回っています。</t>
    <rPh sb="1" eb="3">
      <t>ヘイセイ</t>
    </rPh>
    <rPh sb="5" eb="7">
      <t>ネンド</t>
    </rPh>
    <rPh sb="9" eb="16">
      <t>チホウコウエイキギョウホウ</t>
    </rPh>
    <rPh sb="17" eb="19">
      <t>テキヨウ</t>
    </rPh>
    <rPh sb="45" eb="47">
      <t>ケイジョウ</t>
    </rPh>
    <rPh sb="47" eb="49">
      <t>シュウシ</t>
    </rPh>
    <rPh sb="49" eb="51">
      <t>ヒリツ</t>
    </rPh>
    <rPh sb="62" eb="63">
      <t>コ</t>
    </rPh>
    <rPh sb="69" eb="71">
      <t>スイイ</t>
    </rPh>
    <rPh sb="79" eb="81">
      <t>リュウドウ</t>
    </rPh>
    <rPh sb="81" eb="83">
      <t>ヒリツ</t>
    </rPh>
    <rPh sb="89" eb="91">
      <t>イジョウ</t>
    </rPh>
    <rPh sb="92" eb="95">
      <t>ヒカクテキ</t>
    </rPh>
    <rPh sb="95" eb="97">
      <t>リョウコウ</t>
    </rPh>
    <rPh sb="98" eb="99">
      <t>オモ</t>
    </rPh>
    <rPh sb="159" eb="161">
      <t>ケイヒ</t>
    </rPh>
    <rPh sb="161" eb="164">
      <t>カイシュウリツ</t>
    </rPh>
    <rPh sb="166" eb="169">
      <t>シュウゼンヒ</t>
    </rPh>
    <rPh sb="169" eb="170">
      <t>トウ</t>
    </rPh>
    <rPh sb="170" eb="172">
      <t>エイギョウ</t>
    </rPh>
    <rPh sb="172" eb="174">
      <t>ヒヨウ</t>
    </rPh>
    <rPh sb="175" eb="177">
      <t>ゾウカ</t>
    </rPh>
    <rPh sb="179" eb="182">
      <t>ゼンネンド</t>
    </rPh>
    <rPh sb="183" eb="184">
      <t>シタ</t>
    </rPh>
    <rPh sb="191" eb="193">
      <t>オスイ</t>
    </rPh>
    <rPh sb="193" eb="195">
      <t>ショリ</t>
    </rPh>
    <rPh sb="195" eb="197">
      <t>ゲンカ</t>
    </rPh>
    <rPh sb="212" eb="215">
      <t>ゼンネンド</t>
    </rPh>
    <rPh sb="216" eb="218">
      <t>ウワマワ</t>
    </rPh>
    <rPh sb="223" eb="225">
      <t>シセツ</t>
    </rPh>
    <rPh sb="225" eb="227">
      <t>リヨウ</t>
    </rPh>
    <rPh sb="227" eb="228">
      <t>リツ</t>
    </rPh>
    <rPh sb="230" eb="234">
      <t>ゼンコクヘイキン</t>
    </rPh>
    <rPh sb="235" eb="237">
      <t>ルイジ</t>
    </rPh>
    <rPh sb="237" eb="241">
      <t>ダンタイヘイキン</t>
    </rPh>
    <rPh sb="242" eb="244">
      <t>ウワマワ</t>
    </rPh>
    <rPh sb="252" eb="255">
      <t>スイセンカ</t>
    </rPh>
    <rPh sb="255" eb="256">
      <t>リツ</t>
    </rPh>
    <rPh sb="270" eb="271">
      <t>シタ</t>
    </rPh>
    <phoneticPr fontId="4"/>
  </si>
  <si>
    <t>①有形固定資産減価償却率は、全国平均、類似団体平均を上回っていますが、耐用年数を経過した管渠はないことから、②管渠老朽化率は０となっており、また、更新を実施していないため、③管渠改善率も０となっています。</t>
    <rPh sb="14" eb="16">
      <t>ゼンコク</t>
    </rPh>
    <rPh sb="16" eb="18">
      <t>ヘイキン</t>
    </rPh>
    <phoneticPr fontId="4"/>
  </si>
  <si>
    <t xml:space="preserve">　当市の林業集落排水の整備事業は完了しています。林業集落排水は小さな施設が１施設のみであります。
　今後は施設の老朽化に伴う経費の増加が見込まれるなど、下水道を取り巻く状況は厳しくなることが予測されます。業務の一括発注等による維持管理経費の削減により一般会計からの繰入金の削減に努めていきます。
</t>
    <rPh sb="1" eb="3">
      <t>トウシ</t>
    </rPh>
    <rPh sb="4" eb="6">
      <t>リンギョウ</t>
    </rPh>
    <rPh sb="6" eb="8">
      <t>シュウラク</t>
    </rPh>
    <rPh sb="8" eb="10">
      <t>ハイスイ</t>
    </rPh>
    <rPh sb="11" eb="13">
      <t>セイビ</t>
    </rPh>
    <rPh sb="13" eb="15">
      <t>ジギョウ</t>
    </rPh>
    <rPh sb="16" eb="18">
      <t>カンリョウ</t>
    </rPh>
    <rPh sb="24" eb="26">
      <t>リンギョウ</t>
    </rPh>
    <rPh sb="26" eb="28">
      <t>シュウラク</t>
    </rPh>
    <rPh sb="28" eb="30">
      <t>ハイスイ</t>
    </rPh>
    <rPh sb="31" eb="32">
      <t>チイ</t>
    </rPh>
    <rPh sb="34" eb="36">
      <t>シセツ</t>
    </rPh>
    <rPh sb="38" eb="40">
      <t>シセツ</t>
    </rPh>
    <rPh sb="50" eb="52">
      <t>コンゴ</t>
    </rPh>
    <rPh sb="53" eb="55">
      <t>シセツ</t>
    </rPh>
    <rPh sb="56" eb="59">
      <t>ロウキュウカ</t>
    </rPh>
    <rPh sb="60" eb="61">
      <t>トモナ</t>
    </rPh>
    <rPh sb="62" eb="64">
      <t>ケイヒ</t>
    </rPh>
    <rPh sb="65" eb="67">
      <t>ゾウカ</t>
    </rPh>
    <rPh sb="68" eb="70">
      <t>ミコ</t>
    </rPh>
    <rPh sb="76" eb="79">
      <t>ゲスイドウ</t>
    </rPh>
    <rPh sb="80" eb="81">
      <t>ト</t>
    </rPh>
    <rPh sb="82" eb="83">
      <t>マ</t>
    </rPh>
    <rPh sb="84" eb="86">
      <t>ジョウキョウ</t>
    </rPh>
    <rPh sb="87" eb="88">
      <t>キビ</t>
    </rPh>
    <rPh sb="95" eb="97">
      <t>ヨソク</t>
    </rPh>
    <rPh sb="102" eb="104">
      <t>ギョウム</t>
    </rPh>
    <rPh sb="105" eb="107">
      <t>イッカツ</t>
    </rPh>
    <rPh sb="107" eb="109">
      <t>ハッチュウ</t>
    </rPh>
    <rPh sb="109" eb="110">
      <t>トウ</t>
    </rPh>
    <rPh sb="113" eb="115">
      <t>イジ</t>
    </rPh>
    <rPh sb="115" eb="117">
      <t>カンリ</t>
    </rPh>
    <rPh sb="117" eb="119">
      <t>ケイヒ</t>
    </rPh>
    <rPh sb="120" eb="122">
      <t>サクゲン</t>
    </rPh>
    <rPh sb="125" eb="129">
      <t>イッパンカイケイ</t>
    </rPh>
    <rPh sb="132" eb="134">
      <t>クリイレ</t>
    </rPh>
    <rPh sb="134" eb="135">
      <t>キン</t>
    </rPh>
    <rPh sb="136" eb="138">
      <t>サクゲン</t>
    </rPh>
    <rPh sb="139" eb="14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</si>
</sst>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86B-4667-B3C0-7B8CC86542F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86B-4667-B3C0-7B8CC86542F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45.45</c:v>
                </c:pt>
                <c:pt idx="3">
                  <c:v>50</c:v>
                </c:pt>
                <c:pt idx="4">
                  <c:v>50</c:v>
                </c:pt>
              </c:numCache>
            </c:numRef>
          </c:val>
          <c:extLst>
            <c:ext xmlns:c16="http://schemas.microsoft.com/office/drawing/2014/chart" uri="{C3380CC4-5D6E-409C-BE32-E72D297353CC}">
              <c16:uniqueId val="{00000000-B76F-41E5-B458-FFE61E1600A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40.67</c:v>
                </c:pt>
                <c:pt idx="3">
                  <c:v>48.01</c:v>
                </c:pt>
                <c:pt idx="4">
                  <c:v>40.28</c:v>
                </c:pt>
              </c:numCache>
            </c:numRef>
          </c:val>
          <c:smooth val="0"/>
          <c:extLst>
            <c:ext xmlns:c16="http://schemas.microsoft.com/office/drawing/2014/chart" uri="{C3380CC4-5D6E-409C-BE32-E72D297353CC}">
              <c16:uniqueId val="{00000001-B76F-41E5-B458-FFE61E1600A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85.11</c:v>
                </c:pt>
                <c:pt idx="3">
                  <c:v>84.78</c:v>
                </c:pt>
                <c:pt idx="4">
                  <c:v>84.78</c:v>
                </c:pt>
              </c:numCache>
            </c:numRef>
          </c:val>
          <c:extLst>
            <c:ext xmlns:c16="http://schemas.microsoft.com/office/drawing/2014/chart" uri="{C3380CC4-5D6E-409C-BE32-E72D297353CC}">
              <c16:uniqueId val="{00000000-AECE-4F1E-A723-066973B7A37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89.47</c:v>
                </c:pt>
                <c:pt idx="3">
                  <c:v>91.18</c:v>
                </c:pt>
                <c:pt idx="4">
                  <c:v>90.78</c:v>
                </c:pt>
              </c:numCache>
            </c:numRef>
          </c:val>
          <c:smooth val="0"/>
          <c:extLst>
            <c:ext xmlns:c16="http://schemas.microsoft.com/office/drawing/2014/chart" uri="{C3380CC4-5D6E-409C-BE32-E72D297353CC}">
              <c16:uniqueId val="{00000001-AECE-4F1E-A723-066973B7A37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100.66</c:v>
                </c:pt>
                <c:pt idx="3">
                  <c:v>100.04</c:v>
                </c:pt>
                <c:pt idx="4">
                  <c:v>100.15</c:v>
                </c:pt>
              </c:numCache>
            </c:numRef>
          </c:val>
          <c:extLst>
            <c:ext xmlns:c16="http://schemas.microsoft.com/office/drawing/2014/chart" uri="{C3380CC4-5D6E-409C-BE32-E72D297353CC}">
              <c16:uniqueId val="{00000000-883C-4841-A6A3-1A5E8BCE49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92.53</c:v>
                </c:pt>
                <c:pt idx="3">
                  <c:v>92.29</c:v>
                </c:pt>
                <c:pt idx="4">
                  <c:v>98.94</c:v>
                </c:pt>
              </c:numCache>
            </c:numRef>
          </c:val>
          <c:smooth val="0"/>
          <c:extLst>
            <c:ext xmlns:c16="http://schemas.microsoft.com/office/drawing/2014/chart" uri="{C3380CC4-5D6E-409C-BE32-E72D297353CC}">
              <c16:uniqueId val="{00000001-883C-4841-A6A3-1A5E8BCE49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48.87</c:v>
                </c:pt>
                <c:pt idx="3">
                  <c:v>50.66</c:v>
                </c:pt>
                <c:pt idx="4">
                  <c:v>52.37</c:v>
                </c:pt>
              </c:numCache>
            </c:numRef>
          </c:val>
          <c:extLst>
            <c:ext xmlns:c16="http://schemas.microsoft.com/office/drawing/2014/chart" uri="{C3380CC4-5D6E-409C-BE32-E72D297353CC}">
              <c16:uniqueId val="{00000000-D59E-43DA-8C1B-9340EEF5922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40.049999999999997</c:v>
                </c:pt>
                <c:pt idx="3">
                  <c:v>37.74</c:v>
                </c:pt>
                <c:pt idx="4">
                  <c:v>40.36</c:v>
                </c:pt>
              </c:numCache>
            </c:numRef>
          </c:val>
          <c:smooth val="0"/>
          <c:extLst>
            <c:ext xmlns:c16="http://schemas.microsoft.com/office/drawing/2014/chart" uri="{C3380CC4-5D6E-409C-BE32-E72D297353CC}">
              <c16:uniqueId val="{00000001-D59E-43DA-8C1B-9340EEF5922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3B8-49CB-8F6F-4B31F587ABF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3B8-49CB-8F6F-4B31F587ABF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DCA-4F45-9CEC-721CA4B8DB9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437.99</c:v>
                </c:pt>
                <c:pt idx="3">
                  <c:v>464.55</c:v>
                </c:pt>
                <c:pt idx="4">
                  <c:v>519.65</c:v>
                </c:pt>
              </c:numCache>
            </c:numRef>
          </c:val>
          <c:smooth val="0"/>
          <c:extLst>
            <c:ext xmlns:c16="http://schemas.microsoft.com/office/drawing/2014/chart" uri="{C3380CC4-5D6E-409C-BE32-E72D297353CC}">
              <c16:uniqueId val="{00000001-5DCA-4F45-9CEC-721CA4B8DB9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210.78</c:v>
                </c:pt>
                <c:pt idx="3">
                  <c:v>210.28</c:v>
                </c:pt>
                <c:pt idx="4">
                  <c:v>207.3</c:v>
                </c:pt>
              </c:numCache>
            </c:numRef>
          </c:val>
          <c:extLst>
            <c:ext xmlns:c16="http://schemas.microsoft.com/office/drawing/2014/chart" uri="{C3380CC4-5D6E-409C-BE32-E72D297353CC}">
              <c16:uniqueId val="{00000000-0BF8-4A0B-BEAA-1BE9BE8E070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-14.2</c:v>
                </c:pt>
                <c:pt idx="3">
                  <c:v>48.58</c:v>
                </c:pt>
                <c:pt idx="4">
                  <c:v>36.31</c:v>
                </c:pt>
              </c:numCache>
            </c:numRef>
          </c:val>
          <c:smooth val="0"/>
          <c:extLst>
            <c:ext xmlns:c16="http://schemas.microsoft.com/office/drawing/2014/chart" uri="{C3380CC4-5D6E-409C-BE32-E72D297353CC}">
              <c16:uniqueId val="{00000001-0BF8-4A0B-BEAA-1BE9BE8E070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400.95</c:v>
                </c:pt>
                <c:pt idx="3">
                  <c:v>297.24</c:v>
                </c:pt>
                <c:pt idx="4">
                  <c:v>294.07</c:v>
                </c:pt>
              </c:numCache>
            </c:numRef>
          </c:val>
          <c:extLst>
            <c:ext xmlns:c16="http://schemas.microsoft.com/office/drawing/2014/chart" uri="{C3380CC4-5D6E-409C-BE32-E72D297353CC}">
              <c16:uniqueId val="{00000000-F98C-40E1-93F9-39108BD41C1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438.26</c:v>
                </c:pt>
                <c:pt idx="3">
                  <c:v>506.14</c:v>
                </c:pt>
                <c:pt idx="4">
                  <c:v>544.96</c:v>
                </c:pt>
              </c:numCache>
            </c:numRef>
          </c:val>
          <c:smooth val="0"/>
          <c:extLst>
            <c:ext xmlns:c16="http://schemas.microsoft.com/office/drawing/2014/chart" uri="{C3380CC4-5D6E-409C-BE32-E72D297353CC}">
              <c16:uniqueId val="{00000001-F98C-40E1-93F9-39108BD41C1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27.96</c:v>
                </c:pt>
                <c:pt idx="3">
                  <c:v>25.06</c:v>
                </c:pt>
                <c:pt idx="4">
                  <c:v>19.010000000000002</c:v>
                </c:pt>
              </c:numCache>
            </c:numRef>
          </c:val>
          <c:extLst>
            <c:ext xmlns:c16="http://schemas.microsoft.com/office/drawing/2014/chart" uri="{C3380CC4-5D6E-409C-BE32-E72D297353CC}">
              <c16:uniqueId val="{00000000-1F70-4125-906E-C887BD7122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39.86</c:v>
                </c:pt>
                <c:pt idx="3">
                  <c:v>35.86</c:v>
                </c:pt>
                <c:pt idx="4">
                  <c:v>42.51</c:v>
                </c:pt>
              </c:numCache>
            </c:numRef>
          </c:val>
          <c:smooth val="0"/>
          <c:extLst>
            <c:ext xmlns:c16="http://schemas.microsoft.com/office/drawing/2014/chart" uri="{C3380CC4-5D6E-409C-BE32-E72D297353CC}">
              <c16:uniqueId val="{00000001-1F70-4125-906E-C887BD7122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661.38</c:v>
                </c:pt>
                <c:pt idx="3">
                  <c:v>725.3</c:v>
                </c:pt>
                <c:pt idx="4">
                  <c:v>957.66</c:v>
                </c:pt>
              </c:numCache>
            </c:numRef>
          </c:val>
          <c:extLst>
            <c:ext xmlns:c16="http://schemas.microsoft.com/office/drawing/2014/chart" uri="{C3380CC4-5D6E-409C-BE32-E72D297353CC}">
              <c16:uniqueId val="{00000000-29C2-4362-88CE-1CF81082CC7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451.49</c:v>
                </c:pt>
                <c:pt idx="3">
                  <c:v>448.63</c:v>
                </c:pt>
                <c:pt idx="4">
                  <c:v>447.34</c:v>
                </c:pt>
              </c:numCache>
            </c:numRef>
          </c:val>
          <c:smooth val="0"/>
          <c:extLst>
            <c:ext xmlns:c16="http://schemas.microsoft.com/office/drawing/2014/chart" uri="{C3380CC4-5D6E-409C-BE32-E72D297353CC}">
              <c16:uniqueId val="{00000001-29C2-4362-88CE-1CF81082CC7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【519.65】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【572.59】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6"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高島市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林業集落排水</v>
      </c>
      <c r="Q8" s="72"/>
      <c r="R8" s="72"/>
      <c r="S8" s="72"/>
      <c r="T8" s="72"/>
      <c r="U8" s="72"/>
      <c r="V8" s="72"/>
      <c r="W8" s="72" t="str">
        <f>データ!L6</f>
        <v>G2</v>
      </c>
      <c r="X8" s="72"/>
      <c r="Y8" s="72"/>
      <c r="Z8" s="72"/>
      <c r="AA8" s="72"/>
      <c r="AB8" s="72"/>
      <c r="AC8" s="72"/>
      <c r="AD8" s="73" t="str">
        <f>データ!$M$6</f>
        <v>非設置</v>
      </c>
      <c r="AE8" s="73"/>
      <c r="AF8" s="73"/>
      <c r="AG8" s="73"/>
      <c r="AH8" s="73"/>
      <c r="AI8" s="73"/>
      <c r="AJ8" s="73"/>
      <c r="AK8" s="3"/>
      <c r="AL8" s="69">
        <f>データ!S6</f>
        <v>48203</v>
      </c>
      <c r="AM8" s="69"/>
      <c r="AN8" s="69"/>
      <c r="AO8" s="69"/>
      <c r="AP8" s="69"/>
      <c r="AQ8" s="69"/>
      <c r="AR8" s="69"/>
      <c r="AS8" s="69"/>
      <c r="AT8" s="68">
        <f>データ!T6</f>
        <v>693.05</v>
      </c>
      <c r="AU8" s="68"/>
      <c r="AV8" s="68"/>
      <c r="AW8" s="68"/>
      <c r="AX8" s="68"/>
      <c r="AY8" s="68"/>
      <c r="AZ8" s="68"/>
      <c r="BA8" s="68"/>
      <c r="BB8" s="68">
        <f>データ!U6</f>
        <v>69.55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77.27</v>
      </c>
      <c r="J10" s="68"/>
      <c r="K10" s="68"/>
      <c r="L10" s="68"/>
      <c r="M10" s="68"/>
      <c r="N10" s="68"/>
      <c r="O10" s="68"/>
      <c r="P10" s="68">
        <f>データ!P6</f>
        <v>0.1</v>
      </c>
      <c r="Q10" s="68"/>
      <c r="R10" s="68"/>
      <c r="S10" s="68"/>
      <c r="T10" s="68"/>
      <c r="U10" s="68"/>
      <c r="V10" s="68"/>
      <c r="W10" s="68">
        <f>データ!Q6</f>
        <v>83.38</v>
      </c>
      <c r="X10" s="68"/>
      <c r="Y10" s="68"/>
      <c r="Z10" s="68"/>
      <c r="AA10" s="68"/>
      <c r="AB10" s="68"/>
      <c r="AC10" s="68"/>
      <c r="AD10" s="69">
        <f>データ!R6</f>
        <v>3240</v>
      </c>
      <c r="AE10" s="69"/>
      <c r="AF10" s="69"/>
      <c r="AG10" s="69"/>
      <c r="AH10" s="69"/>
      <c r="AI10" s="69"/>
      <c r="AJ10" s="69"/>
      <c r="AK10" s="2"/>
      <c r="AL10" s="69">
        <f>データ!V6</f>
        <v>46</v>
      </c>
      <c r="AM10" s="69"/>
      <c r="AN10" s="69"/>
      <c r="AO10" s="69"/>
      <c r="AP10" s="69"/>
      <c r="AQ10" s="69"/>
      <c r="AR10" s="69"/>
      <c r="AS10" s="69"/>
      <c r="AT10" s="68">
        <f>データ!W6</f>
        <v>0.04</v>
      </c>
      <c r="AU10" s="68"/>
      <c r="AV10" s="68"/>
      <c r="AW10" s="68"/>
      <c r="AX10" s="68"/>
      <c r="AY10" s="68"/>
      <c r="AZ10" s="68"/>
      <c r="BA10" s="68"/>
      <c r="BB10" s="68">
        <f>データ!X6</f>
        <v>1150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【98.94】</v>
      </c>
      <c r="F85" s="26" t="str">
        <f>データ!AT6</f>
        <v>【519.65】</v>
      </c>
      <c r="G85" s="26" t="str">
        <f>データ!BE6</f>
        <v>【36.31】</v>
      </c>
      <c r="H85" s="26" t="str">
        <f>データ!BP6</f>
        <v>【572.59】</v>
      </c>
      <c r="I85" s="26" t="str">
        <f>データ!CA6</f>
        <v>【42.78】</v>
      </c>
      <c r="J85" s="26" t="str">
        <f>データ!CL6</f>
        <v>【440.91】</v>
      </c>
      <c r="K85" s="26" t="str">
        <f>データ!CW6</f>
        <v>【40.60】</v>
      </c>
      <c r="L85" s="26" t="str">
        <f>データ!DH6</f>
        <v>【89.97】</v>
      </c>
      <c r="M85" s="26" t="str">
        <f>データ!DS6</f>
        <v>【40.36】</v>
      </c>
      <c r="N85" s="26" t="str">
        <f>データ!ED6</f>
        <v>【0.00】</v>
      </c>
      <c r="O85" s="26" t="str">
        <f>データ!EO6</f>
        <v>【0.00】</v>
      </c>
    </row>
  </sheetData>
  <sheetProtection algorithmName="SHA-512" hashValue="YFijOaLahv93sR6wEvTtHp3Hck4UV42LWdguM50+FK/KNGCzsooxs+n/OD+/KyNr/T0dEBphwhjO1MZiWZyZwA==" saltValue="FiRh6A8nIBOgTD8QKTLp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252123</v>
      </c>
      <c r="D6" s="33">
        <f t="shared" si="3"/>
        <v>46</v>
      </c>
      <c r="E6" s="33">
        <f t="shared" si="3"/>
        <v>17</v>
      </c>
      <c r="F6" s="33">
        <f t="shared" si="3"/>
        <v>7</v>
      </c>
      <c r="G6" s="33">
        <f t="shared" si="3"/>
        <v>0</v>
      </c>
      <c r="H6" s="33" t="str">
        <f t="shared" si="3"/>
        <v>滋賀県　高島市</v>
      </c>
      <c r="I6" s="33" t="str">
        <f t="shared" si="3"/>
        <v>法適用</v>
      </c>
      <c r="J6" s="33" t="str">
        <f t="shared" si="3"/>
        <v>下水道事業</v>
      </c>
      <c r="K6" s="33" t="str">
        <f t="shared" si="3"/>
        <v>林業集落排水</v>
      </c>
      <c r="L6" s="33" t="str">
        <f t="shared" si="3"/>
        <v>G2</v>
      </c>
      <c r="M6" s="33" t="str">
        <f t="shared" si="3"/>
        <v>非設置</v>
      </c>
      <c r="N6" s="34" t="str">
        <f t="shared" si="3"/>
        <v>-</v>
      </c>
      <c r="O6" s="34">
        <f t="shared" si="3"/>
        <v>77.27</v>
      </c>
      <c r="P6" s="34">
        <f t="shared" si="3"/>
        <v>0.1</v>
      </c>
      <c r="Q6" s="34">
        <f t="shared" si="3"/>
        <v>83.38</v>
      </c>
      <c r="R6" s="34">
        <f t="shared" si="3"/>
        <v>3240</v>
      </c>
      <c r="S6" s="34">
        <f t="shared" si="3"/>
        <v>48203</v>
      </c>
      <c r="T6" s="34">
        <f t="shared" si="3"/>
        <v>693.05</v>
      </c>
      <c r="U6" s="34">
        <f t="shared" si="3"/>
        <v>69.55</v>
      </c>
      <c r="V6" s="34">
        <f t="shared" si="3"/>
        <v>46</v>
      </c>
      <c r="W6" s="34">
        <f t="shared" si="3"/>
        <v>0.04</v>
      </c>
      <c r="X6" s="34">
        <f t="shared" si="3"/>
        <v>1150</v>
      </c>
      <c r="Y6" s="35" t="str">
        <f>IF(Y7="",NA(),Y7)</f>
        <v>-</v>
      </c>
      <c r="Z6" s="35" t="str">
        <f t="shared" ref="Z6:AH6" si="4">IF(Z7="",NA(),Z7)</f>
        <v>-</v>
      </c>
      <c r="AA6" s="35">
        <f t="shared" si="4"/>
        <v>100.66</v>
      </c>
      <c r="AB6" s="35">
        <f t="shared" si="4"/>
        <v>100.04</v>
      </c>
      <c r="AC6" s="35">
        <f t="shared" si="4"/>
        <v>100.15</v>
      </c>
      <c r="AD6" s="35" t="str">
        <f t="shared" si="4"/>
        <v>-</v>
      </c>
      <c r="AE6" s="35" t="str">
        <f t="shared" si="4"/>
        <v>-</v>
      </c>
      <c r="AF6" s="35">
        <f t="shared" si="4"/>
        <v>92.53</v>
      </c>
      <c r="AG6" s="35">
        <f t="shared" si="4"/>
        <v>92.29</v>
      </c>
      <c r="AH6" s="35">
        <f t="shared" si="4"/>
        <v>98.94</v>
      </c>
      <c r="AI6" s="34" t="str">
        <f>IF(AI7="","",IF(AI7="-","【-】","【"&amp;SUBSTITUTE(TEXT(AI7,"#,##0.00"),"-","△")&amp;"】"))</f>
        <v>【98.94】</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437.99</v>
      </c>
      <c r="AR6" s="35">
        <f t="shared" si="5"/>
        <v>464.55</v>
      </c>
      <c r="AS6" s="35">
        <f t="shared" si="5"/>
        <v>519.65</v>
      </c>
      <c r="AT6" s="34" t="str">
        <f>IF(AT7="","",IF(AT7="-","【-】","【"&amp;SUBSTITUTE(TEXT(AT7,"#,##0.00"),"-","△")&amp;"】"))</f>
        <v>【519.65】</v>
      </c>
      <c r="AU6" s="35" t="str">
        <f>IF(AU7="",NA(),AU7)</f>
        <v>-</v>
      </c>
      <c r="AV6" s="35" t="str">
        <f t="shared" ref="AV6:BD6" si="6">IF(AV7="",NA(),AV7)</f>
        <v>-</v>
      </c>
      <c r="AW6" s="35">
        <f t="shared" si="6"/>
        <v>210.78</v>
      </c>
      <c r="AX6" s="35">
        <f t="shared" si="6"/>
        <v>210.28</v>
      </c>
      <c r="AY6" s="35">
        <f t="shared" si="6"/>
        <v>207.3</v>
      </c>
      <c r="AZ6" s="35" t="str">
        <f t="shared" si="6"/>
        <v>-</v>
      </c>
      <c r="BA6" s="35" t="str">
        <f t="shared" si="6"/>
        <v>-</v>
      </c>
      <c r="BB6" s="35">
        <f t="shared" si="6"/>
        <v>-14.2</v>
      </c>
      <c r="BC6" s="35">
        <f t="shared" si="6"/>
        <v>48.58</v>
      </c>
      <c r="BD6" s="35">
        <f t="shared" si="6"/>
        <v>36.31</v>
      </c>
      <c r="BE6" s="34" t="str">
        <f>IF(BE7="","",IF(BE7="-","【-】","【"&amp;SUBSTITUTE(TEXT(BE7,"#,##0.00"),"-","△")&amp;"】"))</f>
        <v>【36.31】</v>
      </c>
      <c r="BF6" s="35" t="str">
        <f>IF(BF7="",NA(),BF7)</f>
        <v>-</v>
      </c>
      <c r="BG6" s="35" t="str">
        <f t="shared" ref="BG6:BO6" si="7">IF(BG7="",NA(),BG7)</f>
        <v>-</v>
      </c>
      <c r="BH6" s="35">
        <f t="shared" si="7"/>
        <v>400.95</v>
      </c>
      <c r="BI6" s="35">
        <f t="shared" si="7"/>
        <v>297.24</v>
      </c>
      <c r="BJ6" s="35">
        <f t="shared" si="7"/>
        <v>294.07</v>
      </c>
      <c r="BK6" s="35" t="str">
        <f t="shared" si="7"/>
        <v>-</v>
      </c>
      <c r="BL6" s="35" t="str">
        <f t="shared" si="7"/>
        <v>-</v>
      </c>
      <c r="BM6" s="35">
        <f t="shared" si="7"/>
        <v>438.26</v>
      </c>
      <c r="BN6" s="35">
        <f t="shared" si="7"/>
        <v>506.14</v>
      </c>
      <c r="BO6" s="35">
        <f t="shared" si="7"/>
        <v>544.96</v>
      </c>
      <c r="BP6" s="34" t="str">
        <f>IF(BP7="","",IF(BP7="-","【-】","【"&amp;SUBSTITUTE(TEXT(BP7,"#,##0.00"),"-","△")&amp;"】"))</f>
        <v>【572.59】</v>
      </c>
      <c r="BQ6" s="35" t="str">
        <f>IF(BQ7="",NA(),BQ7)</f>
        <v>-</v>
      </c>
      <c r="BR6" s="35" t="str">
        <f t="shared" ref="BR6:BZ6" si="8">IF(BR7="",NA(),BR7)</f>
        <v>-</v>
      </c>
      <c r="BS6" s="35">
        <f t="shared" si="8"/>
        <v>27.96</v>
      </c>
      <c r="BT6" s="35">
        <f t="shared" si="8"/>
        <v>25.06</v>
      </c>
      <c r="BU6" s="35">
        <f t="shared" si="8"/>
        <v>19.010000000000002</v>
      </c>
      <c r="BV6" s="35" t="str">
        <f t="shared" si="8"/>
        <v>-</v>
      </c>
      <c r="BW6" s="35" t="str">
        <f t="shared" si="8"/>
        <v>-</v>
      </c>
      <c r="BX6" s="35">
        <f t="shared" si="8"/>
        <v>39.86</v>
      </c>
      <c r="BY6" s="35">
        <f t="shared" si="8"/>
        <v>35.86</v>
      </c>
      <c r="BZ6" s="35">
        <f t="shared" si="8"/>
        <v>42.51</v>
      </c>
      <c r="CA6" s="34" t="str">
        <f>IF(CA7="","",IF(CA7="-","【-】","【"&amp;SUBSTITUTE(TEXT(CA7,"#,##0.00"),"-","△")&amp;"】"))</f>
        <v>【42.78】</v>
      </c>
      <c r="CB6" s="35" t="str">
        <f>IF(CB7="",NA(),CB7)</f>
        <v>-</v>
      </c>
      <c r="CC6" s="35" t="str">
        <f t="shared" ref="CC6:CK6" si="9">IF(CC7="",NA(),CC7)</f>
        <v>-</v>
      </c>
      <c r="CD6" s="35">
        <f t="shared" si="9"/>
        <v>661.38</v>
      </c>
      <c r="CE6" s="35">
        <f t="shared" si="9"/>
        <v>725.3</v>
      </c>
      <c r="CF6" s="35">
        <f t="shared" si="9"/>
        <v>957.66</v>
      </c>
      <c r="CG6" s="35" t="str">
        <f t="shared" si="9"/>
        <v>-</v>
      </c>
      <c r="CH6" s="35" t="str">
        <f t="shared" si="9"/>
        <v>-</v>
      </c>
      <c r="CI6" s="35">
        <f t="shared" si="9"/>
        <v>451.49</v>
      </c>
      <c r="CJ6" s="35">
        <f t="shared" si="9"/>
        <v>448.63</v>
      </c>
      <c r="CK6" s="35">
        <f t="shared" si="9"/>
        <v>447.34</v>
      </c>
      <c r="CL6" s="34" t="str">
        <f>IF(CL7="","",IF(CL7="-","【-】","【"&amp;SUBSTITUTE(TEXT(CL7,"#,##0.00"),"-","△")&amp;"】"))</f>
        <v>【440.91】</v>
      </c>
      <c r="CM6" s="35" t="str">
        <f>IF(CM7="",NA(),CM7)</f>
        <v>-</v>
      </c>
      <c r="CN6" s="35" t="str">
        <f t="shared" ref="CN6:CV6" si="10">IF(CN7="",NA(),CN7)</f>
        <v>-</v>
      </c>
      <c r="CO6" s="35">
        <f t="shared" si="10"/>
        <v>45.45</v>
      </c>
      <c r="CP6" s="35">
        <f t="shared" si="10"/>
        <v>50</v>
      </c>
      <c r="CQ6" s="35">
        <f t="shared" si="10"/>
        <v>50</v>
      </c>
      <c r="CR6" s="35" t="str">
        <f t="shared" si="10"/>
        <v>-</v>
      </c>
      <c r="CS6" s="35" t="str">
        <f t="shared" si="10"/>
        <v>-</v>
      </c>
      <c r="CT6" s="35">
        <f t="shared" si="10"/>
        <v>40.67</v>
      </c>
      <c r="CU6" s="35">
        <f t="shared" si="10"/>
        <v>48.01</v>
      </c>
      <c r="CV6" s="35">
        <f t="shared" si="10"/>
        <v>40.28</v>
      </c>
      <c r="CW6" s="34" t="str">
        <f>IF(CW7="","",IF(CW7="-","【-】","【"&amp;SUBSTITUTE(TEXT(CW7,"#,##0.00"),"-","△")&amp;"】"))</f>
        <v>【40.60】</v>
      </c>
      <c r="CX6" s="35" t="str">
        <f>IF(CX7="",NA(),CX7)</f>
        <v>-</v>
      </c>
      <c r="CY6" s="35" t="str">
        <f t="shared" ref="CY6:DG6" si="11">IF(CY7="",NA(),CY7)</f>
        <v>-</v>
      </c>
      <c r="CZ6" s="35">
        <f t="shared" si="11"/>
        <v>85.11</v>
      </c>
      <c r="DA6" s="35">
        <f t="shared" si="11"/>
        <v>84.78</v>
      </c>
      <c r="DB6" s="35">
        <f t="shared" si="11"/>
        <v>84.78</v>
      </c>
      <c r="DC6" s="35" t="str">
        <f t="shared" si="11"/>
        <v>-</v>
      </c>
      <c r="DD6" s="35" t="str">
        <f t="shared" si="11"/>
        <v>-</v>
      </c>
      <c r="DE6" s="35">
        <f t="shared" si="11"/>
        <v>89.47</v>
      </c>
      <c r="DF6" s="35">
        <f t="shared" si="11"/>
        <v>91.18</v>
      </c>
      <c r="DG6" s="35">
        <f t="shared" si="11"/>
        <v>90.78</v>
      </c>
      <c r="DH6" s="34" t="str">
        <f>IF(DH7="","",IF(DH7="-","【-】","【"&amp;SUBSTITUTE(TEXT(DH7,"#,##0.00"),"-","△")&amp;"】"))</f>
        <v>【89.97】</v>
      </c>
      <c r="DI6" s="35" t="str">
        <f>IF(DI7="",NA(),DI7)</f>
        <v>-</v>
      </c>
      <c r="DJ6" s="35" t="str">
        <f t="shared" ref="DJ6:DR6" si="12">IF(DJ7="",NA(),DJ7)</f>
        <v>-</v>
      </c>
      <c r="DK6" s="35">
        <f t="shared" si="12"/>
        <v>48.87</v>
      </c>
      <c r="DL6" s="35">
        <f t="shared" si="12"/>
        <v>50.66</v>
      </c>
      <c r="DM6" s="35">
        <f t="shared" si="12"/>
        <v>52.37</v>
      </c>
      <c r="DN6" s="35" t="str">
        <f t="shared" si="12"/>
        <v>-</v>
      </c>
      <c r="DO6" s="35" t="str">
        <f t="shared" si="12"/>
        <v>-</v>
      </c>
      <c r="DP6" s="35">
        <f t="shared" si="12"/>
        <v>40.049999999999997</v>
      </c>
      <c r="DQ6" s="35">
        <f t="shared" si="12"/>
        <v>37.74</v>
      </c>
      <c r="DR6" s="35">
        <f t="shared" si="12"/>
        <v>40.36</v>
      </c>
      <c r="DS6" s="34" t="str">
        <f>IF(DS7="","",IF(DS7="-","【-】","【"&amp;SUBSTITUTE(TEXT(DS7,"#,##0.00"),"-","△")&amp;"】"))</f>
        <v>【40.36】</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4">
        <f t="shared" si="14"/>
        <v>0</v>
      </c>
      <c r="EM6" s="34">
        <f t="shared" si="14"/>
        <v>0</v>
      </c>
      <c r="EN6" s="34">
        <f t="shared" si="14"/>
        <v>0</v>
      </c>
      <c r="EO6" s="34" t="str">
        <f>IF(EO7="","",IF(EO7="-","【-】","【"&amp;SUBSTITUTE(TEXT(EO7,"#,##0.00"),"-","△")&amp;"】"))</f>
        <v>【0.00】</v>
      </c>
    </row>
    <row r="7" spans="1:148" s="36" customFormat="1" x14ac:dyDescent="0.15">
      <c r="A7" s="28"/>
      <c r="B7" s="37">
        <v>2019</v>
      </c>
      <c r="C7" s="37">
        <v>252123</v>
      </c>
      <c r="D7" s="37">
        <v>46</v>
      </c>
      <c r="E7" s="37">
        <v>17</v>
      </c>
      <c r="F7" s="37">
        <v>7</v>
      </c>
      <c r="G7" s="37">
        <v>0</v>
      </c>
      <c r="H7" s="37" t="s">
        <v>96</v>
      </c>
      <c r="I7" s="37" t="s">
        <v>97</v>
      </c>
      <c r="J7" s="37" t="s">
        <v>98</v>
      </c>
      <c r="K7" s="37" t="s">
        <v>99</v>
      </c>
      <c r="L7" s="37" t="s">
        <v>100</v>
      </c>
      <c r="M7" s="37" t="s">
        <v>101</v>
      </c>
      <c r="N7" s="38" t="s">
        <v>102</v>
      </c>
      <c r="O7" s="38">
        <v>77.27</v>
      </c>
      <c r="P7" s="38">
        <v>0.1</v>
      </c>
      <c r="Q7" s="38">
        <v>83.38</v>
      </c>
      <c r="R7" s="38">
        <v>3240</v>
      </c>
      <c r="S7" s="38">
        <v>48203</v>
      </c>
      <c r="T7" s="38">
        <v>693.05</v>
      </c>
      <c r="U7" s="38">
        <v>69.55</v>
      </c>
      <c r="V7" s="38">
        <v>46</v>
      </c>
      <c r="W7" s="38">
        <v>0.04</v>
      </c>
      <c r="X7" s="38">
        <v>1150</v>
      </c>
      <c r="Y7" s="38" t="s">
        <v>102</v>
      </c>
      <c r="Z7" s="38" t="s">
        <v>102</v>
      </c>
      <c r="AA7" s="38">
        <v>100.66</v>
      </c>
      <c r="AB7" s="38">
        <v>100.04</v>
      </c>
      <c r="AC7" s="38">
        <v>100.15</v>
      </c>
      <c r="AD7" s="38" t="s">
        <v>102</v>
      </c>
      <c r="AE7" s="38" t="s">
        <v>102</v>
      </c>
      <c r="AF7" s="38">
        <v>92.53</v>
      </c>
      <c r="AG7" s="38">
        <v>92.29</v>
      </c>
      <c r="AH7" s="38">
        <v>98.94</v>
      </c>
      <c r="AI7" s="38">
        <v>98.94</v>
      </c>
      <c r="AJ7" s="38" t="s">
        <v>102</v>
      </c>
      <c r="AK7" s="38" t="s">
        <v>102</v>
      </c>
      <c r="AL7" s="38">
        <v>0</v>
      </c>
      <c r="AM7" s="38">
        <v>0</v>
      </c>
      <c r="AN7" s="38">
        <v>0</v>
      </c>
      <c r="AO7" s="38" t="s">
        <v>102</v>
      </c>
      <c r="AP7" s="38" t="s">
        <v>102</v>
      </c>
      <c r="AQ7" s="38">
        <v>437.99</v>
      </c>
      <c r="AR7" s="38">
        <v>464.55</v>
      </c>
      <c r="AS7" s="38">
        <v>519.65</v>
      </c>
      <c r="AT7" s="38">
        <v>519.65</v>
      </c>
      <c r="AU7" s="38" t="s">
        <v>102</v>
      </c>
      <c r="AV7" s="38" t="s">
        <v>102</v>
      </c>
      <c r="AW7" s="38">
        <v>210.78</v>
      </c>
      <c r="AX7" s="38">
        <v>210.28</v>
      </c>
      <c r="AY7" s="38">
        <v>207.3</v>
      </c>
      <c r="AZ7" s="38" t="s">
        <v>102</v>
      </c>
      <c r="BA7" s="38" t="s">
        <v>102</v>
      </c>
      <c r="BB7" s="38">
        <v>-14.2</v>
      </c>
      <c r="BC7" s="38">
        <v>48.58</v>
      </c>
      <c r="BD7" s="38">
        <v>36.31</v>
      </c>
      <c r="BE7" s="38">
        <v>36.31</v>
      </c>
      <c r="BF7" s="38" t="s">
        <v>102</v>
      </c>
      <c r="BG7" s="38" t="s">
        <v>102</v>
      </c>
      <c r="BH7" s="38">
        <v>400.95</v>
      </c>
      <c r="BI7" s="38">
        <v>297.24</v>
      </c>
      <c r="BJ7" s="38">
        <v>294.07</v>
      </c>
      <c r="BK7" s="38" t="s">
        <v>102</v>
      </c>
      <c r="BL7" s="38" t="s">
        <v>102</v>
      </c>
      <c r="BM7" s="38">
        <v>438.26</v>
      </c>
      <c r="BN7" s="38">
        <v>506.14</v>
      </c>
      <c r="BO7" s="38">
        <v>544.96</v>
      </c>
      <c r="BP7" s="38">
        <v>572.59</v>
      </c>
      <c r="BQ7" s="38" t="s">
        <v>102</v>
      </c>
      <c r="BR7" s="38" t="s">
        <v>102</v>
      </c>
      <c r="BS7" s="38">
        <v>27.96</v>
      </c>
      <c r="BT7" s="38">
        <v>25.06</v>
      </c>
      <c r="BU7" s="38">
        <v>19.010000000000002</v>
      </c>
      <c r="BV7" s="38" t="s">
        <v>102</v>
      </c>
      <c r="BW7" s="38" t="s">
        <v>102</v>
      </c>
      <c r="BX7" s="38">
        <v>39.86</v>
      </c>
      <c r="BY7" s="38">
        <v>35.86</v>
      </c>
      <c r="BZ7" s="38">
        <v>42.51</v>
      </c>
      <c r="CA7" s="38">
        <v>42.78</v>
      </c>
      <c r="CB7" s="38" t="s">
        <v>102</v>
      </c>
      <c r="CC7" s="38" t="s">
        <v>102</v>
      </c>
      <c r="CD7" s="38">
        <v>661.38</v>
      </c>
      <c r="CE7" s="38">
        <v>725.3</v>
      </c>
      <c r="CF7" s="38">
        <v>957.66</v>
      </c>
      <c r="CG7" s="38" t="s">
        <v>102</v>
      </c>
      <c r="CH7" s="38" t="s">
        <v>102</v>
      </c>
      <c r="CI7" s="38">
        <v>451.49</v>
      </c>
      <c r="CJ7" s="38">
        <v>448.63</v>
      </c>
      <c r="CK7" s="38">
        <v>447.34</v>
      </c>
      <c r="CL7" s="38">
        <v>440.91</v>
      </c>
      <c r="CM7" s="38" t="s">
        <v>102</v>
      </c>
      <c r="CN7" s="38" t="s">
        <v>102</v>
      </c>
      <c r="CO7" s="38">
        <v>45.45</v>
      </c>
      <c r="CP7" s="38">
        <v>50</v>
      </c>
      <c r="CQ7" s="38">
        <v>50</v>
      </c>
      <c r="CR7" s="38" t="s">
        <v>102</v>
      </c>
      <c r="CS7" s="38" t="s">
        <v>102</v>
      </c>
      <c r="CT7" s="38">
        <v>40.67</v>
      </c>
      <c r="CU7" s="38">
        <v>48.01</v>
      </c>
      <c r="CV7" s="38">
        <v>40.28</v>
      </c>
      <c r="CW7" s="38">
        <v>40.6</v>
      </c>
      <c r="CX7" s="38" t="s">
        <v>102</v>
      </c>
      <c r="CY7" s="38" t="s">
        <v>102</v>
      </c>
      <c r="CZ7" s="38">
        <v>85.11</v>
      </c>
      <c r="DA7" s="38">
        <v>84.78</v>
      </c>
      <c r="DB7" s="38">
        <v>84.78</v>
      </c>
      <c r="DC7" s="38" t="s">
        <v>102</v>
      </c>
      <c r="DD7" s="38" t="s">
        <v>102</v>
      </c>
      <c r="DE7" s="38">
        <v>89.47</v>
      </c>
      <c r="DF7" s="38">
        <v>91.18</v>
      </c>
      <c r="DG7" s="38">
        <v>90.78</v>
      </c>
      <c r="DH7" s="38">
        <v>89.97</v>
      </c>
      <c r="DI7" s="38" t="s">
        <v>102</v>
      </c>
      <c r="DJ7" s="38" t="s">
        <v>102</v>
      </c>
      <c r="DK7" s="38">
        <v>48.87</v>
      </c>
      <c r="DL7" s="38">
        <v>50.66</v>
      </c>
      <c r="DM7" s="38">
        <v>52.37</v>
      </c>
      <c r="DN7" s="38" t="s">
        <v>102</v>
      </c>
      <c r="DO7" s="38" t="s">
        <v>102</v>
      </c>
      <c r="DP7" s="38">
        <v>40.049999999999997</v>
      </c>
      <c r="DQ7" s="38">
        <v>37.74</v>
      </c>
      <c r="DR7" s="38">
        <v>40.36</v>
      </c>
      <c r="DS7" s="38">
        <v>40.36</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雅幸</cp:lastModifiedBy>
  <dcterms:created xsi:type="dcterms:W3CDTF">2020-12-04T02:39:05Z</dcterms:created>
  <dcterms:modified xsi:type="dcterms:W3CDTF">2021-01-25T08:52:27Z</dcterms:modified>
  <cp:category/>
</cp:coreProperties>
</file>