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905_suido\◆◆H26～ 上下水道課◆◆\▼各グループ共通\★各グループ共通（調査・報告）\●Ｒ5\20240207〆_公営企業に係る経営比較分析表（令和４年度決算）の分析等について\252123_高島市\"/>
    </mc:Choice>
  </mc:AlternateContent>
  <workbookProtection workbookAlgorithmName="SHA-512" workbookHashValue="i1brlnsrCetqQZ3QMA5FvVXNrBeuzjt7dYcTPrQry9kRd88SOMwgIbLY5/PvgYnuDGFE8KHNrxD6noQsh2CUcA==" workbookSaltValue="/petodegjJbEXhgNSg/QxQ==" workbookSpinCount="100000" lockStructure="1"/>
  <bookViews>
    <workbookView xWindow="0" yWindow="0" windowWidth="20490" windowHeight="75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<sst xmlns="http://schemas.openxmlformats.org/spreadsheetml/2006/main" count="231" uniqueCount="117">
  <si>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</si>
  <si>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</si>
  <si>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</si>
  <si>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</si>
  <si>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</si>
  <si>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</si>
  <si>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</si>
  <si>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</si>
  <si>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</si>
  <si>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</si>
  <si>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</si>
  <si>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</si>
  <si>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</si>
  <si>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</si>
  <si>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</si>
  <si>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</si>
  <si>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</si>
  <si>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</si>
  <si>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</si>
  <si>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</si>
  <si>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</si>
  <si>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</si>
  <si>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</si>
  <si>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</si>
  <si>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</si>
  <si>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</si>
  <si>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</si>
  <si>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</si>
  <si>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</si>
  <si>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</si>
  <si>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</si>
  <si>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</si>
  <si>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</si>
  <si>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</si>
  <si>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</si>
  <si>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</si>
  <si>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</si>
  <si>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</si>
  <si>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</si>
  <si>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</si>
  <si>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</si>
  <si>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</si>
  <si>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</si>
  <si>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</si>
  <si>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</si>
  <si>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</si>
  <si>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</si>
  <si>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</si>
  <si>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</si>
  <si>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</si>
  <si>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</si>
  <si>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</si>
  <si>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</si>
  <si>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</si>
  <si>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</si>
  <si>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</si>
  <si>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</si>
  <si>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</si>
  <si>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</si>
  <si>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</si>
  <si>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</si>
  <si>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</si>
  <si>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</si>
  <si>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</si>
  <si>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</si>
  <si>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</si>
  <si>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</si>
  <si>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</si>
  <si>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</si>
  <si>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</si>
  <si>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</si>
  <si>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</si>
  <si>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</si>
  <si>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</si>
  <si>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</si>
  <si>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</si>
  <si>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</si>
  <si>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</si>
  <si>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</si>
  <si>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</si>
  <si>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</si>
  <si>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</si>
  <si>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</si>
  <si>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</si>
  <si>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</si>
  <si>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</si>
  <si>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</si>
  <si>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</si>
  <si>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</si>
  <si>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</si>
  <si>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</si>
  <si>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</si>
  <si>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</si>
  <si>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</si>
  <si>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</si>
  <si>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</si>
  <si>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</si>
  <si>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</si>
  <si>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</si>
  <si>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</si>
  <si>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</si>
  <si>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</si>
  <si>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</si>
  <si>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</si>
  <si>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</si>
  <si>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</si>
  <si>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</si>
  <si>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</si>
  <si>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</si>
  <si>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</si>
  <si>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</si>
  <si>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</si>
  <si>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</si>
  <si>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</si>
  <si>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類似団体を上回っているが、法定耐用年数を経過した管渠はないことから、②管渠老朽化率は０となっており、また、更新を実施していないため、③管渠改善率も０となっている。</t>
    <rPh sb="1" eb="12">
      <t>ユウケイコテイシサンゲンカショウキャクリツ</t>
    </rPh>
    <rPh sb="14" eb="18">
      <t>ルイジダンタイ</t>
    </rPh>
    <rPh sb="19" eb="21">
      <t>ウワマワ</t>
    </rPh>
    <rPh sb="27" eb="33">
      <t>ホウテイタイヨウネンスウ</t>
    </rPh>
    <rPh sb="34" eb="36">
      <t>ケイカ</t>
    </rPh>
    <rPh sb="38" eb="40">
      <t>カンキョ</t>
    </rPh>
    <rPh sb="49" eb="51">
      <t>カンキョ</t>
    </rPh>
    <rPh sb="51" eb="54">
      <t>ロウキュウカ</t>
    </rPh>
    <rPh sb="54" eb="55">
      <t>リツ</t>
    </rPh>
    <rPh sb="67" eb="69">
      <t>コウシン</t>
    </rPh>
    <rPh sb="70" eb="72">
      <t>ジッシ</t>
    </rPh>
    <rPh sb="81" eb="83">
      <t>カンキョ</t>
    </rPh>
    <rPh sb="83" eb="85">
      <t>カイゼン</t>
    </rPh>
    <rPh sb="85" eb="86">
      <t>リツ</t>
    </rPh>
    <phoneticPr fontId="4"/>
  </si>
  <si>
    <t>　当市の農業集落排水の面整備事業は完了しています。
　今後は施設の老朽化に伴う経費の増加が見込まれるなど、下水道事業を取り巻く状況は厳しさを増すことが予測されます。施設の老朽化に対しては、ストックマネジメント計画や農業集落排水最適整備構想により計画的かつ効果的に改築更新を行います。
　また、維持管理経費の削減や将来の改築更新といった投資的経費を抑えるため、公共下水道への接続を計画的に進めていきます。</t>
    <rPh sb="1" eb="3">
      <t>トウシ</t>
    </rPh>
    <rPh sb="4" eb="6">
      <t>ノウギョウ</t>
    </rPh>
    <rPh sb="6" eb="8">
      <t>シュウラク</t>
    </rPh>
    <rPh sb="8" eb="10">
      <t>ハイスイ</t>
    </rPh>
    <rPh sb="11" eb="12">
      <t>メン</t>
    </rPh>
    <rPh sb="12" eb="14">
      <t>セイビ</t>
    </rPh>
    <rPh sb="14" eb="16">
      <t>ジギョウ</t>
    </rPh>
    <rPh sb="17" eb="19">
      <t>カンリョウ</t>
    </rPh>
    <rPh sb="27" eb="29">
      <t>コンゴ</t>
    </rPh>
    <rPh sb="30" eb="32">
      <t>シセツ</t>
    </rPh>
    <rPh sb="33" eb="36">
      <t>ロウキュウカ</t>
    </rPh>
    <rPh sb="37" eb="38">
      <t>トモナ</t>
    </rPh>
    <rPh sb="39" eb="41">
      <t>ケイヒ</t>
    </rPh>
    <rPh sb="42" eb="44">
      <t>ゾウカ</t>
    </rPh>
    <rPh sb="45" eb="47">
      <t>ミコ</t>
    </rPh>
    <rPh sb="53" eb="56">
      <t>ゲスイドウ</t>
    </rPh>
    <rPh sb="56" eb="58">
      <t>ジギョウ</t>
    </rPh>
    <rPh sb="59" eb="60">
      <t>ト</t>
    </rPh>
    <rPh sb="61" eb="62">
      <t>マ</t>
    </rPh>
    <rPh sb="63" eb="65">
      <t>ジョウキョウ</t>
    </rPh>
    <rPh sb="66" eb="67">
      <t>キビ</t>
    </rPh>
    <rPh sb="70" eb="71">
      <t>マ</t>
    </rPh>
    <rPh sb="75" eb="77">
      <t>ヨソク</t>
    </rPh>
    <rPh sb="82" eb="84">
      <t>シセツ</t>
    </rPh>
    <rPh sb="85" eb="88">
      <t>ロウキュウカ</t>
    </rPh>
    <rPh sb="89" eb="90">
      <t>タイ</t>
    </rPh>
    <rPh sb="122" eb="125">
      <t>ケイカクテキ</t>
    </rPh>
    <rPh sb="127" eb="130">
      <t>コウカテキ</t>
    </rPh>
    <rPh sb="131" eb="133">
      <t>カイチク</t>
    </rPh>
    <rPh sb="133" eb="135">
      <t>コウシン</t>
    </rPh>
    <rPh sb="136" eb="137">
      <t>オコナ</t>
    </rPh>
    <rPh sb="146" eb="148">
      <t>イジ</t>
    </rPh>
    <rPh sb="148" eb="150">
      <t>カンリ</t>
    </rPh>
    <rPh sb="150" eb="152">
      <t>ケイヒ</t>
    </rPh>
    <rPh sb="153" eb="155">
      <t>サクゲン</t>
    </rPh>
    <rPh sb="156" eb="158">
      <t>ショウライ</t>
    </rPh>
    <rPh sb="159" eb="161">
      <t>カイチク</t>
    </rPh>
    <rPh sb="161" eb="163">
      <t>コウシン</t>
    </rPh>
    <rPh sb="167" eb="170">
      <t>トウシテキ</t>
    </rPh>
    <rPh sb="170" eb="172">
      <t>ケイヒ</t>
    </rPh>
    <rPh sb="173" eb="174">
      <t>オサ</t>
    </rPh>
    <rPh sb="179" eb="181">
      <t>コウキョウ</t>
    </rPh>
    <rPh sb="181" eb="184">
      <t>ゲスイドウ</t>
    </rPh>
    <rPh sb="186" eb="188">
      <t>セツゾク</t>
    </rPh>
    <rPh sb="189" eb="192">
      <t>ケイカクテキ</t>
    </rPh>
    <rPh sb="193" eb="194">
      <t>スス</t>
    </rPh>
    <phoneticPr fontId="4"/>
  </si>
  <si>
    <t>①経常収支比率は、企業債利息等費用の減少により前年度を上回った。
③流動比率は、手持ち資金が少なく、企業債償還額が多いことにより、１００％を下回っている。また、類似団体と比較して定位で推移していることから、資金の造成を図る必要がある。
④企業債残高対事業規模比率は、類似団体より低位で推移しており、比較的良好と思われる。
⑤経費回収率は、企業債利息等費用の減少により汚水処理費が減少したことで前年度を上回った。
⑥汚水処理原価は、汚水処理費の減少により前年度を下回った。
⑦施設利用率は、類似団体をわずかに上回っている。
⑧水洗化率は、類似団体を上回っている。</t>
    <rPh sb="1" eb="7">
      <t>ケイジョウシュウシヒリツ</t>
    </rPh>
    <rPh sb="9" eb="12">
      <t>キギョウサイ</t>
    </rPh>
    <rPh sb="12" eb="14">
      <t>リソク</t>
    </rPh>
    <rPh sb="14" eb="15">
      <t>トウ</t>
    </rPh>
    <rPh sb="18" eb="20">
      <t>ゲンショウ</t>
    </rPh>
    <rPh sb="23" eb="26">
      <t>ゼンネンド</t>
    </rPh>
    <rPh sb="34" eb="38">
      <t>リュウドウヒリツ</t>
    </rPh>
    <rPh sb="40" eb="42">
      <t>テモ</t>
    </rPh>
    <rPh sb="43" eb="45">
      <t>シキン</t>
    </rPh>
    <rPh sb="46" eb="47">
      <t>スク</t>
    </rPh>
    <rPh sb="50" eb="53">
      <t>キギョウサイ</t>
    </rPh>
    <rPh sb="53" eb="55">
      <t>ショウカン</t>
    </rPh>
    <rPh sb="55" eb="56">
      <t>ガク</t>
    </rPh>
    <rPh sb="57" eb="58">
      <t>オオ</t>
    </rPh>
    <rPh sb="70" eb="72">
      <t>シタマワ</t>
    </rPh>
    <rPh sb="119" eb="127">
      <t>キギョウサイザンダカタイジギョウ</t>
    </rPh>
    <rPh sb="127" eb="131">
      <t>キボヒリツ</t>
    </rPh>
    <rPh sb="133" eb="135">
      <t>ルイジ</t>
    </rPh>
    <rPh sb="135" eb="137">
      <t>ダンタイ</t>
    </rPh>
    <rPh sb="139" eb="141">
      <t>テイイ</t>
    </rPh>
    <rPh sb="142" eb="144">
      <t>スイイ</t>
    </rPh>
    <rPh sb="149" eb="154">
      <t>ヒカクテキリョウコウ</t>
    </rPh>
    <rPh sb="155" eb="156">
      <t>オモ</t>
    </rPh>
    <rPh sb="162" eb="164">
      <t>ケイヒ</t>
    </rPh>
    <rPh sb="164" eb="167">
      <t>カイシュウリツ</t>
    </rPh>
    <rPh sb="169" eb="172">
      <t>キギョウサイ</t>
    </rPh>
    <rPh sb="172" eb="174">
      <t>リソク</t>
    </rPh>
    <rPh sb="174" eb="175">
      <t>トウ</t>
    </rPh>
    <rPh sb="175" eb="177">
      <t>ヒヨウ</t>
    </rPh>
    <rPh sb="178" eb="180">
      <t>ゲンショウ</t>
    </rPh>
    <rPh sb="183" eb="185">
      <t>オスイ</t>
    </rPh>
    <rPh sb="185" eb="187">
      <t>ショリ</t>
    </rPh>
    <rPh sb="187" eb="188">
      <t>ヒ</t>
    </rPh>
    <rPh sb="189" eb="191">
      <t>ゲンショウ</t>
    </rPh>
    <rPh sb="196" eb="199">
      <t>ゼンネンド</t>
    </rPh>
    <rPh sb="200" eb="201">
      <t>ウエ</t>
    </rPh>
    <rPh sb="207" eb="213">
      <t>オスイショリゲンカ</t>
    </rPh>
    <rPh sb="215" eb="217">
      <t>オスイ</t>
    </rPh>
    <rPh sb="217" eb="219">
      <t>ショリ</t>
    </rPh>
    <rPh sb="219" eb="220">
      <t>ヒ</t>
    </rPh>
    <rPh sb="221" eb="223">
      <t>ゲンショウ</t>
    </rPh>
    <rPh sb="226" eb="229">
      <t>ゼンネンド</t>
    </rPh>
    <rPh sb="237" eb="241">
      <t>シセツリヨウ</t>
    </rPh>
    <rPh sb="241" eb="242">
      <t>リツ</t>
    </rPh>
    <rPh sb="244" eb="246">
      <t>ルイジ</t>
    </rPh>
    <rPh sb="246" eb="248">
      <t>ダンタイ</t>
    </rPh>
    <rPh sb="253" eb="255">
      <t>ウワマワ</t>
    </rPh>
    <rPh sb="261" eb="266">
      <t>８スイセンカリツ</t>
    </rPh>
    <rPh sb="268" eb="272">
      <t>ルイジダンタイ</t>
    </rPh>
    <rPh sb="273" eb="275">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</si>
</sst>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76-42E6-8BBF-13319DCE76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AE76-42E6-8BBF-13319DCE76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64.849999999999994</c:v>
                </c:pt>
                <c:pt idx="1">
                  <c:v>61.4</c:v>
                </c:pt>
                <c:pt idx="2">
                  <c:v>62.06</c:v>
                </c:pt>
                <c:pt idx="3">
                  <c:v>57.39</c:v>
                </c:pt>
                <c:pt idx="4">
                  <c:v>53.17</c:v>
                </c:pt>
              </c:numCache>
            </c:numRef>
          </c:val>
          <c:extLst>
            <c:ext xmlns:c16="http://schemas.microsoft.com/office/drawing/2014/chart" uri="{C3380CC4-5D6E-409C-BE32-E72D297353CC}">
              <c16:uniqueId val="{00000000-8028-4AAA-9756-E376CD16385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8028-4AAA-9756-E376CD16385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96.21</c:v>
                </c:pt>
                <c:pt idx="1">
                  <c:v>96.11</c:v>
                </c:pt>
                <c:pt idx="2">
                  <c:v>96.37</c:v>
                </c:pt>
                <c:pt idx="3">
                  <c:v>96.43</c:v>
                </c:pt>
                <c:pt idx="4">
                  <c:v>96.64</c:v>
                </c:pt>
              </c:numCache>
            </c:numRef>
          </c:val>
          <c:extLst>
            <c:ext xmlns:c16="http://schemas.microsoft.com/office/drawing/2014/chart" uri="{C3380CC4-5D6E-409C-BE32-E72D297353CC}">
              <c16:uniqueId val="{00000000-D31E-4967-B017-269DEAC35D4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D31E-4967-B017-269DEAC35D4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99.4</c:v>
                </c:pt>
                <c:pt idx="1">
                  <c:v>100.91</c:v>
                </c:pt>
                <c:pt idx="2">
                  <c:v>102.83</c:v>
                </c:pt>
                <c:pt idx="3">
                  <c:v>100.98</c:v>
                </c:pt>
                <c:pt idx="4">
                  <c:v>101.31</c:v>
                </c:pt>
              </c:numCache>
            </c:numRef>
          </c:val>
          <c:extLst>
            <c:ext xmlns:c16="http://schemas.microsoft.com/office/drawing/2014/chart" uri="{C3380CC4-5D6E-409C-BE32-E72D297353CC}">
              <c16:uniqueId val="{00000000-F571-4B3D-B0DE-00D14B57556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101.27</c:v>
                </c:pt>
                <c:pt idx="1">
                  <c:v>101.91</c:v>
                </c:pt>
                <c:pt idx="2">
                  <c:v>103.09</c:v>
                </c:pt>
                <c:pt idx="3">
                  <c:v>102.11</c:v>
                </c:pt>
                <c:pt idx="4">
                  <c:v>101.91</c:v>
                </c:pt>
              </c:numCache>
            </c:numRef>
          </c:val>
          <c:smooth val="0"/>
          <c:extLst>
            <c:ext xmlns:c16="http://schemas.microsoft.com/office/drawing/2014/chart" uri="{C3380CC4-5D6E-409C-BE32-E72D297353CC}">
              <c16:uniqueId val="{00000001-F571-4B3D-B0DE-00D14B57556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55.64</c:v>
                </c:pt>
                <c:pt idx="1">
                  <c:v>57.21</c:v>
                </c:pt>
                <c:pt idx="2">
                  <c:v>58.69</c:v>
                </c:pt>
                <c:pt idx="3">
                  <c:v>60.06</c:v>
                </c:pt>
                <c:pt idx="4">
                  <c:v>61.45</c:v>
                </c:pt>
              </c:numCache>
            </c:numRef>
          </c:val>
          <c:extLst>
            <c:ext xmlns:c16="http://schemas.microsoft.com/office/drawing/2014/chart" uri="{C3380CC4-5D6E-409C-BE32-E72D297353CC}">
              <c16:uniqueId val="{00000000-3902-44D1-AC0E-0A5F0B38AD6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24.32</c:v>
                </c:pt>
                <c:pt idx="1">
                  <c:v>28.19</c:v>
                </c:pt>
                <c:pt idx="2">
                  <c:v>24.8</c:v>
                </c:pt>
                <c:pt idx="3">
                  <c:v>28.12</c:v>
                </c:pt>
                <c:pt idx="4">
                  <c:v>28.79</c:v>
                </c:pt>
              </c:numCache>
            </c:numRef>
          </c:val>
          <c:smooth val="0"/>
          <c:extLst>
            <c:ext xmlns:c16="http://schemas.microsoft.com/office/drawing/2014/chart" uri="{C3380CC4-5D6E-409C-BE32-E72D297353CC}">
              <c16:uniqueId val="{00000001-3902-44D1-AC0E-0A5F0B38AD6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18-492C-A1AC-81C9D712FD1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718-492C-A1AC-81C9D712FD1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5.83</c:v>
                </c:pt>
                <c:pt idx="1">
                  <c:v>1.29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BF8-43B2-A4BF-4735B1A55D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137.09</c:v>
                </c:pt>
                <c:pt idx="1">
                  <c:v>127.98</c:v>
                </c:pt>
                <c:pt idx="2">
                  <c:v>101.24</c:v>
                </c:pt>
                <c:pt idx="3">
                  <c:v>124.9</c:v>
                </c:pt>
                <c:pt idx="4">
                  <c:v>124.8</c:v>
                </c:pt>
              </c:numCache>
            </c:numRef>
          </c:val>
          <c:smooth val="0"/>
          <c:extLst>
            <c:ext xmlns:c16="http://schemas.microsoft.com/office/drawing/2014/chart" uri="{C3380CC4-5D6E-409C-BE32-E72D297353CC}">
              <c16:uniqueId val="{00000001-EBF8-43B2-A4BF-4735B1A55D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19.96</c:v>
                </c:pt>
                <c:pt idx="1">
                  <c:v>26.47</c:v>
                </c:pt>
                <c:pt idx="2">
                  <c:v>15.4</c:v>
                </c:pt>
                <c:pt idx="3">
                  <c:v>13.35</c:v>
                </c:pt>
                <c:pt idx="4">
                  <c:v>13.09</c:v>
                </c:pt>
              </c:numCache>
            </c:numRef>
          </c:val>
          <c:extLst>
            <c:ext xmlns:c16="http://schemas.microsoft.com/office/drawing/2014/chart" uri="{C3380CC4-5D6E-409C-BE32-E72D297353CC}">
              <c16:uniqueId val="{00000000-FF9A-4733-8A90-55FB0C2BD4E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43.5</c:v>
                </c:pt>
                <c:pt idx="1">
                  <c:v>44.14</c:v>
                </c:pt>
                <c:pt idx="2">
                  <c:v>37.24</c:v>
                </c:pt>
                <c:pt idx="3">
                  <c:v>33.58</c:v>
                </c:pt>
                <c:pt idx="4">
                  <c:v>35.42</c:v>
                </c:pt>
              </c:numCache>
            </c:numRef>
          </c:val>
          <c:smooth val="0"/>
          <c:extLst>
            <c:ext xmlns:c16="http://schemas.microsoft.com/office/drawing/2014/chart" uri="{C3380CC4-5D6E-409C-BE32-E72D297353CC}">
              <c16:uniqueId val="{00000001-FF9A-4733-8A90-55FB0C2BD4E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124.05</c:v>
                </c:pt>
                <c:pt idx="1">
                  <c:v>119.03</c:v>
                </c:pt>
                <c:pt idx="2">
                  <c:v>107.75</c:v>
                </c:pt>
                <c:pt idx="3">
                  <c:v>86.58</c:v>
                </c:pt>
                <c:pt idx="4">
                  <c:v>68.11</c:v>
                </c:pt>
              </c:numCache>
            </c:numRef>
          </c:val>
          <c:extLst>
            <c:ext xmlns:c16="http://schemas.microsoft.com/office/drawing/2014/chart" uri="{C3380CC4-5D6E-409C-BE32-E72D297353CC}">
              <c16:uniqueId val="{00000000-49D9-4FF3-A2EE-B90DA482A0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49D9-4FF3-A2EE-B90DA482A0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52.1</c:v>
                </c:pt>
                <c:pt idx="1">
                  <c:v>49.87</c:v>
                </c:pt>
                <c:pt idx="2">
                  <c:v>47.3</c:v>
                </c:pt>
                <c:pt idx="3">
                  <c:v>42.18</c:v>
                </c:pt>
                <c:pt idx="4">
                  <c:v>50.69</c:v>
                </c:pt>
              </c:numCache>
            </c:numRef>
          </c:val>
          <c:extLst>
            <c:ext xmlns:c16="http://schemas.microsoft.com/office/drawing/2014/chart" uri="{C3380CC4-5D6E-409C-BE32-E72D297353CC}">
              <c16:uniqueId val="{00000000-034B-4A60-B912-0E0E920AB3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034B-4A60-B912-0E0E920AB3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321.72000000000003</c:v>
                </c:pt>
                <c:pt idx="1">
                  <c:v>338.57</c:v>
                </c:pt>
                <c:pt idx="2">
                  <c:v>337.04</c:v>
                </c:pt>
                <c:pt idx="3">
                  <c:v>403.1</c:v>
                </c:pt>
                <c:pt idx="4">
                  <c:v>340.58</c:v>
                </c:pt>
              </c:numCache>
            </c:numRef>
          </c:val>
          <c:extLst>
            <c:ext xmlns:c16="http://schemas.microsoft.com/office/drawing/2014/chart" uri="{C3380CC4-5D6E-409C-BE32-E72D297353CC}">
              <c16:uniqueId val="{00000000-7FAD-43F6-A06C-2AEA230976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7FAD-43F6-A06C-2AEA230976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90" zoomScaleNormal="90" workbookViewId="0">
      <selection activeCell="BJ12" sqref="BJ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高島市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46394</v>
      </c>
      <c r="AM8" s="37"/>
      <c r="AN8" s="37"/>
      <c r="AO8" s="37"/>
      <c r="AP8" s="37"/>
      <c r="AQ8" s="37"/>
      <c r="AR8" s="37"/>
      <c r="AS8" s="37"/>
      <c r="AT8" s="38">
        <f>データ!T6</f>
        <v>693.05</v>
      </c>
      <c r="AU8" s="38"/>
      <c r="AV8" s="38"/>
      <c r="AW8" s="38"/>
      <c r="AX8" s="38"/>
      <c r="AY8" s="38"/>
      <c r="AZ8" s="38"/>
      <c r="BA8" s="38"/>
      <c r="BB8" s="38">
        <f>データ!U6</f>
        <v>66.94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87.74</v>
      </c>
      <c r="J10" s="38"/>
      <c r="K10" s="38"/>
      <c r="L10" s="38"/>
      <c r="M10" s="38"/>
      <c r="N10" s="38"/>
      <c r="O10" s="38"/>
      <c r="P10" s="38">
        <f>データ!P6</f>
        <v>7.15</v>
      </c>
      <c r="Q10" s="38"/>
      <c r="R10" s="38"/>
      <c r="S10" s="38"/>
      <c r="T10" s="38"/>
      <c r="U10" s="38"/>
      <c r="V10" s="38"/>
      <c r="W10" s="38">
        <f>データ!Q6</f>
        <v>92.61</v>
      </c>
      <c r="X10" s="38"/>
      <c r="Y10" s="38"/>
      <c r="Z10" s="38"/>
      <c r="AA10" s="38"/>
      <c r="AB10" s="38"/>
      <c r="AC10" s="38"/>
      <c r="AD10" s="37">
        <f>データ!R6</f>
        <v>3300</v>
      </c>
      <c r="AE10" s="37"/>
      <c r="AF10" s="37"/>
      <c r="AG10" s="37"/>
      <c r="AH10" s="37"/>
      <c r="AI10" s="37"/>
      <c r="AJ10" s="37"/>
      <c r="AK10" s="2"/>
      <c r="AL10" s="37">
        <f>データ!V6</f>
        <v>3305</v>
      </c>
      <c r="AM10" s="37"/>
      <c r="AN10" s="37"/>
      <c r="AO10" s="37"/>
      <c r="AP10" s="37"/>
      <c r="AQ10" s="37"/>
      <c r="AR10" s="37"/>
      <c r="AS10" s="37"/>
      <c r="AT10" s="38">
        <f>データ!W6</f>
        <v>5.78</v>
      </c>
      <c r="AU10" s="38"/>
      <c r="AV10" s="38"/>
      <c r="AW10" s="38"/>
      <c r="AX10" s="38"/>
      <c r="AY10" s="38"/>
      <c r="AZ10" s="38"/>
      <c r="BA10" s="38"/>
      <c r="BB10" s="38">
        <f>データ!X6</f>
        <v>571.79999999999995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ulGZ9JTTqvY1X0KJ5/mQOO9T8cxFs6NF8nqaJE6sngdq424dU7WzspVfV3u4DV6s5RWYtQMvUhgD9AG5yE1btA==" saltValue="ehuWnJSzx/IanVCaLpw2m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252123</v>
      </c>
      <c r="D6" s="19">
        <f t="shared" si="3"/>
        <v>46</v>
      </c>
      <c r="E6" s="19">
        <f t="shared" si="3"/>
        <v>17</v>
      </c>
      <c r="F6" s="19">
        <f t="shared" si="3"/>
        <v>5</v>
      </c>
      <c r="G6" s="19">
        <f t="shared" si="3"/>
        <v>0</v>
      </c>
      <c r="H6" s="19" t="str">
        <f t="shared" si="3"/>
        <v>滋賀県　高島市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87.74</v>
      </c>
      <c r="P6" s="20">
        <f t="shared" si="3"/>
        <v>7.15</v>
      </c>
      <c r="Q6" s="20">
        <f t="shared" si="3"/>
        <v>92.61</v>
      </c>
      <c r="R6" s="20">
        <f t="shared" si="3"/>
        <v>3300</v>
      </c>
      <c r="S6" s="20">
        <f t="shared" si="3"/>
        <v>46394</v>
      </c>
      <c r="T6" s="20">
        <f t="shared" si="3"/>
        <v>693.05</v>
      </c>
      <c r="U6" s="20">
        <f t="shared" si="3"/>
        <v>66.94</v>
      </c>
      <c r="V6" s="20">
        <f t="shared" si="3"/>
        <v>3305</v>
      </c>
      <c r="W6" s="20">
        <f t="shared" si="3"/>
        <v>5.78</v>
      </c>
      <c r="X6" s="20">
        <f t="shared" si="3"/>
        <v>571.79999999999995</v>
      </c>
      <c r="Y6" s="21">
        <f>IF(Y7="",NA(),Y7)</f>
        <v>99.4</v>
      </c>
      <c r="Z6" s="21">
        <f t="shared" ref="Z6:AH6" si="4">IF(Z7="",NA(),Z7)</f>
        <v>100.91</v>
      </c>
      <c r="AA6" s="21">
        <f t="shared" si="4"/>
        <v>102.83</v>
      </c>
      <c r="AB6" s="21">
        <f t="shared" si="4"/>
        <v>100.98</v>
      </c>
      <c r="AC6" s="21">
        <f t="shared" si="4"/>
        <v>101.31</v>
      </c>
      <c r="AD6" s="21">
        <f t="shared" si="4"/>
        <v>101.27</v>
      </c>
      <c r="AE6" s="21">
        <f t="shared" si="4"/>
        <v>101.91</v>
      </c>
      <c r="AF6" s="21">
        <f t="shared" si="4"/>
        <v>103.09</v>
      </c>
      <c r="AG6" s="21">
        <f t="shared" si="4"/>
        <v>102.11</v>
      </c>
      <c r="AH6" s="21">
        <f t="shared" si="4"/>
        <v>101.91</v>
      </c>
      <c r="AI6" s="20" t="str">
        <f>IF(AI7="","",IF(AI7="-","【-】","【"&amp;SUBSTITUTE(TEXT(AI7,"#,##0.00"),"-","△")&amp;"】"))</f>
        <v>【103.61】</v>
      </c>
      <c r="AJ6" s="21">
        <f>IF(AJ7="",NA(),AJ7)</f>
        <v>5.83</v>
      </c>
      <c r="AK6" s="21">
        <f t="shared" ref="AK6:AS6" si="5">IF(AK7="",NA(),AK7)</f>
        <v>1.29</v>
      </c>
      <c r="AL6" s="20">
        <f t="shared" si="5"/>
        <v>0</v>
      </c>
      <c r="AM6" s="20">
        <f t="shared" si="5"/>
        <v>0</v>
      </c>
      <c r="AN6" s="20">
        <f t="shared" si="5"/>
        <v>0</v>
      </c>
      <c r="AO6" s="21">
        <f t="shared" si="5"/>
        <v>137.09</v>
      </c>
      <c r="AP6" s="21">
        <f t="shared" si="5"/>
        <v>127.98</v>
      </c>
      <c r="AQ6" s="21">
        <f t="shared" si="5"/>
        <v>101.24</v>
      </c>
      <c r="AR6" s="21">
        <f t="shared" si="5"/>
        <v>124.9</v>
      </c>
      <c r="AS6" s="21">
        <f t="shared" si="5"/>
        <v>124.8</v>
      </c>
      <c r="AT6" s="20" t="str">
        <f>IF(AT7="","",IF(AT7="-","【-】","【"&amp;SUBSTITUTE(TEXT(AT7,"#,##0.00"),"-","△")&amp;"】"))</f>
        <v>【133.62】</v>
      </c>
      <c r="AU6" s="21">
        <f>IF(AU7="",NA(),AU7)</f>
        <v>19.96</v>
      </c>
      <c r="AV6" s="21">
        <f t="shared" ref="AV6:BD6" si="6">IF(AV7="",NA(),AV7)</f>
        <v>26.47</v>
      </c>
      <c r="AW6" s="21">
        <f t="shared" si="6"/>
        <v>15.4</v>
      </c>
      <c r="AX6" s="21">
        <f t="shared" si="6"/>
        <v>13.35</v>
      </c>
      <c r="AY6" s="21">
        <f t="shared" si="6"/>
        <v>13.09</v>
      </c>
      <c r="AZ6" s="21">
        <f t="shared" si="6"/>
        <v>43.5</v>
      </c>
      <c r="BA6" s="21">
        <f t="shared" si="6"/>
        <v>44.14</v>
      </c>
      <c r="BB6" s="21">
        <f t="shared" si="6"/>
        <v>37.24</v>
      </c>
      <c r="BC6" s="21">
        <f t="shared" si="6"/>
        <v>33.58</v>
      </c>
      <c r="BD6" s="21">
        <f t="shared" si="6"/>
        <v>35.42</v>
      </c>
      <c r="BE6" s="20" t="str">
        <f>IF(BE7="","",IF(BE7="-","【-】","【"&amp;SUBSTITUTE(TEXT(BE7,"#,##0.00"),"-","△")&amp;"】"))</f>
        <v>【36.94】</v>
      </c>
      <c r="BF6" s="21">
        <f>IF(BF7="",NA(),BF7)</f>
        <v>124.05</v>
      </c>
      <c r="BG6" s="21">
        <f t="shared" ref="BG6:BO6" si="7">IF(BG7="",NA(),BG7)</f>
        <v>119.03</v>
      </c>
      <c r="BH6" s="21">
        <f t="shared" si="7"/>
        <v>107.75</v>
      </c>
      <c r="BI6" s="21">
        <f t="shared" si="7"/>
        <v>86.58</v>
      </c>
      <c r="BJ6" s="21">
        <f t="shared" si="7"/>
        <v>68.11</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52.1</v>
      </c>
      <c r="BR6" s="21">
        <f t="shared" ref="BR6:BZ6" si="8">IF(BR7="",NA(),BR7)</f>
        <v>49.87</v>
      </c>
      <c r="BS6" s="21">
        <f t="shared" si="8"/>
        <v>47.3</v>
      </c>
      <c r="BT6" s="21">
        <f t="shared" si="8"/>
        <v>42.18</v>
      </c>
      <c r="BU6" s="21">
        <f t="shared" si="8"/>
        <v>50.69</v>
      </c>
      <c r="BV6" s="21">
        <f t="shared" si="8"/>
        <v>65.39</v>
      </c>
      <c r="BW6" s="21">
        <f t="shared" si="8"/>
        <v>65.37</v>
      </c>
      <c r="BX6" s="21">
        <f t="shared" si="8"/>
        <v>68.11</v>
      </c>
      <c r="BY6" s="21">
        <f t="shared" si="8"/>
        <v>67.23</v>
      </c>
      <c r="BZ6" s="21">
        <f t="shared" si="8"/>
        <v>61.82</v>
      </c>
      <c r="CA6" s="20" t="str">
        <f>IF(CA7="","",IF(CA7="-","【-】","【"&amp;SUBSTITUTE(TEXT(CA7,"#,##0.00"),"-","△")&amp;"】"))</f>
        <v>【57.02】</v>
      </c>
      <c r="CB6" s="21">
        <f>IF(CB7="",NA(),CB7)</f>
        <v>321.72000000000003</v>
      </c>
      <c r="CC6" s="21">
        <f t="shared" ref="CC6:CK6" si="9">IF(CC7="",NA(),CC7)</f>
        <v>338.57</v>
      </c>
      <c r="CD6" s="21">
        <f t="shared" si="9"/>
        <v>337.04</v>
      </c>
      <c r="CE6" s="21">
        <f t="shared" si="9"/>
        <v>403.1</v>
      </c>
      <c r="CF6" s="21">
        <f t="shared" si="9"/>
        <v>340.58</v>
      </c>
      <c r="CG6" s="21">
        <f t="shared" si="9"/>
        <v>230.88</v>
      </c>
      <c r="CH6" s="21">
        <f t="shared" si="9"/>
        <v>228.99</v>
      </c>
      <c r="CI6" s="21">
        <f t="shared" si="9"/>
        <v>222.41</v>
      </c>
      <c r="CJ6" s="21">
        <f t="shared" si="9"/>
        <v>228.21</v>
      </c>
      <c r="CK6" s="21">
        <f t="shared" si="9"/>
        <v>246.9</v>
      </c>
      <c r="CL6" s="20" t="str">
        <f>IF(CL7="","",IF(CL7="-","【-】","【"&amp;SUBSTITUTE(TEXT(CL7,"#,##0.00"),"-","△")&amp;"】"))</f>
        <v>【273.68】</v>
      </c>
      <c r="CM6" s="21">
        <f>IF(CM7="",NA(),CM7)</f>
        <v>64.849999999999994</v>
      </c>
      <c r="CN6" s="21">
        <f t="shared" ref="CN6:CV6" si="10">IF(CN7="",NA(),CN7)</f>
        <v>61.4</v>
      </c>
      <c r="CO6" s="21">
        <f t="shared" si="10"/>
        <v>62.06</v>
      </c>
      <c r="CP6" s="21">
        <f t="shared" si="10"/>
        <v>57.39</v>
      </c>
      <c r="CQ6" s="21">
        <f t="shared" si="10"/>
        <v>53.17</v>
      </c>
      <c r="CR6" s="21">
        <f t="shared" si="10"/>
        <v>56.72</v>
      </c>
      <c r="CS6" s="21">
        <f t="shared" si="10"/>
        <v>54.06</v>
      </c>
      <c r="CT6" s="21">
        <f t="shared" si="10"/>
        <v>55.26</v>
      </c>
      <c r="CU6" s="21">
        <f t="shared" si="10"/>
        <v>54.54</v>
      </c>
      <c r="CV6" s="21">
        <f t="shared" si="10"/>
        <v>52.9</v>
      </c>
      <c r="CW6" s="20" t="str">
        <f>IF(CW7="","",IF(CW7="-","【-】","【"&amp;SUBSTITUTE(TEXT(CW7,"#,##0.00"),"-","△")&amp;"】"))</f>
        <v>【52.55】</v>
      </c>
      <c r="CX6" s="21">
        <f>IF(CX7="",NA(),CX7)</f>
        <v>96.21</v>
      </c>
      <c r="CY6" s="21">
        <f t="shared" ref="CY6:DG6" si="11">IF(CY7="",NA(),CY7)</f>
        <v>96.11</v>
      </c>
      <c r="CZ6" s="21">
        <f t="shared" si="11"/>
        <v>96.37</v>
      </c>
      <c r="DA6" s="21">
        <f t="shared" si="11"/>
        <v>96.43</v>
      </c>
      <c r="DB6" s="21">
        <f t="shared" si="11"/>
        <v>96.64</v>
      </c>
      <c r="DC6" s="21">
        <f t="shared" si="11"/>
        <v>90.04</v>
      </c>
      <c r="DD6" s="21">
        <f t="shared" si="11"/>
        <v>90.11</v>
      </c>
      <c r="DE6" s="21">
        <f t="shared" si="11"/>
        <v>90.52</v>
      </c>
      <c r="DF6" s="21">
        <f t="shared" si="11"/>
        <v>90.3</v>
      </c>
      <c r="DG6" s="21">
        <f t="shared" si="11"/>
        <v>90.3</v>
      </c>
      <c r="DH6" s="20" t="str">
        <f>IF(DH7="","",IF(DH7="-","【-】","【"&amp;SUBSTITUTE(TEXT(DH7,"#,##0.00"),"-","△")&amp;"】"))</f>
        <v>【87.30】</v>
      </c>
      <c r="DI6" s="21">
        <f>IF(DI7="",NA(),DI7)</f>
        <v>55.64</v>
      </c>
      <c r="DJ6" s="21">
        <f t="shared" ref="DJ6:DR6" si="12">IF(DJ7="",NA(),DJ7)</f>
        <v>57.21</v>
      </c>
      <c r="DK6" s="21">
        <f t="shared" si="12"/>
        <v>58.69</v>
      </c>
      <c r="DL6" s="21">
        <f t="shared" si="12"/>
        <v>60.06</v>
      </c>
      <c r="DM6" s="21">
        <f t="shared" si="12"/>
        <v>61.45</v>
      </c>
      <c r="DN6" s="21">
        <f t="shared" si="12"/>
        <v>24.32</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252123</v>
      </c>
      <c r="D7" s="23">
        <v>46</v>
      </c>
      <c r="E7" s="23">
        <v>17</v>
      </c>
      <c r="F7" s="23">
        <v>5</v>
      </c>
      <c r="G7" s="23">
        <v>0</v>
      </c>
      <c r="H7" s="23" t="s">
        <v>96</v>
      </c>
      <c r="I7" s="23" t="s">
        <v>97</v>
      </c>
      <c r="J7" s="23" t="s">
        <v>98</v>
      </c>
      <c r="K7" s="23" t="s">
        <v>99</v>
      </c>
      <c r="L7" s="23" t="s">
        <v>100</v>
      </c>
      <c r="M7" s="23" t="s">
        <v>101</v>
      </c>
      <c r="N7" s="24" t="s">
        <v>102</v>
      </c>
      <c r="O7" s="24">
        <v>87.74</v>
      </c>
      <c r="P7" s="24">
        <v>7.15</v>
      </c>
      <c r="Q7" s="24">
        <v>92.61</v>
      </c>
      <c r="R7" s="24">
        <v>3300</v>
      </c>
      <c r="S7" s="24">
        <v>46394</v>
      </c>
      <c r="T7" s="24">
        <v>693.05</v>
      </c>
      <c r="U7" s="24">
        <v>66.94</v>
      </c>
      <c r="V7" s="24">
        <v>3305</v>
      </c>
      <c r="W7" s="24">
        <v>5.78</v>
      </c>
      <c r="X7" s="24">
        <v>571.79999999999995</v>
      </c>
      <c r="Y7" s="24">
        <v>99.4</v>
      </c>
      <c r="Z7" s="24">
        <v>100.91</v>
      </c>
      <c r="AA7" s="24">
        <v>102.83</v>
      </c>
      <c r="AB7" s="24">
        <v>100.98</v>
      </c>
      <c r="AC7" s="24">
        <v>101.31</v>
      </c>
      <c r="AD7" s="24">
        <v>101.27</v>
      </c>
      <c r="AE7" s="24">
        <v>101.91</v>
      </c>
      <c r="AF7" s="24">
        <v>103.09</v>
      </c>
      <c r="AG7" s="24">
        <v>102.11</v>
      </c>
      <c r="AH7" s="24">
        <v>101.91</v>
      </c>
      <c r="AI7" s="24">
        <v>103.61</v>
      </c>
      <c r="AJ7" s="24">
        <v>5.83</v>
      </c>
      <c r="AK7" s="24">
        <v>1.29</v>
      </c>
      <c r="AL7" s="24">
        <v>0</v>
      </c>
      <c r="AM7" s="24">
        <v>0</v>
      </c>
      <c r="AN7" s="24">
        <v>0</v>
      </c>
      <c r="AO7" s="24">
        <v>137.09</v>
      </c>
      <c r="AP7" s="24">
        <v>127.98</v>
      </c>
      <c r="AQ7" s="24">
        <v>101.24</v>
      </c>
      <c r="AR7" s="24">
        <v>124.9</v>
      </c>
      <c r="AS7" s="24">
        <v>124.8</v>
      </c>
      <c r="AT7" s="24">
        <v>133.62</v>
      </c>
      <c r="AU7" s="24">
        <v>19.96</v>
      </c>
      <c r="AV7" s="24">
        <v>26.47</v>
      </c>
      <c r="AW7" s="24">
        <v>15.4</v>
      </c>
      <c r="AX7" s="24">
        <v>13.35</v>
      </c>
      <c r="AY7" s="24">
        <v>13.09</v>
      </c>
      <c r="AZ7" s="24">
        <v>43.5</v>
      </c>
      <c r="BA7" s="24">
        <v>44.14</v>
      </c>
      <c r="BB7" s="24">
        <v>37.24</v>
      </c>
      <c r="BC7" s="24">
        <v>33.58</v>
      </c>
      <c r="BD7" s="24">
        <v>35.42</v>
      </c>
      <c r="BE7" s="24">
        <v>36.94</v>
      </c>
      <c r="BF7" s="24">
        <v>124.05</v>
      </c>
      <c r="BG7" s="24">
        <v>119.03</v>
      </c>
      <c r="BH7" s="24">
        <v>107.75</v>
      </c>
      <c r="BI7" s="24">
        <v>86.58</v>
      </c>
      <c r="BJ7" s="24">
        <v>68.11</v>
      </c>
      <c r="BK7" s="24">
        <v>654.91999999999996</v>
      </c>
      <c r="BL7" s="24">
        <v>654.71</v>
      </c>
      <c r="BM7" s="24">
        <v>783.8</v>
      </c>
      <c r="BN7" s="24">
        <v>778.81</v>
      </c>
      <c r="BO7" s="24">
        <v>718.49</v>
      </c>
      <c r="BP7" s="24">
        <v>809.19</v>
      </c>
      <c r="BQ7" s="24">
        <v>52.1</v>
      </c>
      <c r="BR7" s="24">
        <v>49.87</v>
      </c>
      <c r="BS7" s="24">
        <v>47.3</v>
      </c>
      <c r="BT7" s="24">
        <v>42.18</v>
      </c>
      <c r="BU7" s="24">
        <v>50.69</v>
      </c>
      <c r="BV7" s="24">
        <v>65.39</v>
      </c>
      <c r="BW7" s="24">
        <v>65.37</v>
      </c>
      <c r="BX7" s="24">
        <v>68.11</v>
      </c>
      <c r="BY7" s="24">
        <v>67.23</v>
      </c>
      <c r="BZ7" s="24">
        <v>61.82</v>
      </c>
      <c r="CA7" s="24">
        <v>57.02</v>
      </c>
      <c r="CB7" s="24">
        <v>321.72000000000003</v>
      </c>
      <c r="CC7" s="24">
        <v>338.57</v>
      </c>
      <c r="CD7" s="24">
        <v>337.04</v>
      </c>
      <c r="CE7" s="24">
        <v>403.1</v>
      </c>
      <c r="CF7" s="24">
        <v>340.58</v>
      </c>
      <c r="CG7" s="24">
        <v>230.88</v>
      </c>
      <c r="CH7" s="24">
        <v>228.99</v>
      </c>
      <c r="CI7" s="24">
        <v>222.41</v>
      </c>
      <c r="CJ7" s="24">
        <v>228.21</v>
      </c>
      <c r="CK7" s="24">
        <v>246.9</v>
      </c>
      <c r="CL7" s="24">
        <v>273.68</v>
      </c>
      <c r="CM7" s="24">
        <v>64.849999999999994</v>
      </c>
      <c r="CN7" s="24">
        <v>61.4</v>
      </c>
      <c r="CO7" s="24">
        <v>62.06</v>
      </c>
      <c r="CP7" s="24">
        <v>57.39</v>
      </c>
      <c r="CQ7" s="24">
        <v>53.17</v>
      </c>
      <c r="CR7" s="24">
        <v>56.72</v>
      </c>
      <c r="CS7" s="24">
        <v>54.06</v>
      </c>
      <c r="CT7" s="24">
        <v>55.26</v>
      </c>
      <c r="CU7" s="24">
        <v>54.54</v>
      </c>
      <c r="CV7" s="24">
        <v>52.9</v>
      </c>
      <c r="CW7" s="24">
        <v>52.55</v>
      </c>
      <c r="CX7" s="24">
        <v>96.21</v>
      </c>
      <c r="CY7" s="24">
        <v>96.11</v>
      </c>
      <c r="CZ7" s="24">
        <v>96.37</v>
      </c>
      <c r="DA7" s="24">
        <v>96.43</v>
      </c>
      <c r="DB7" s="24">
        <v>96.64</v>
      </c>
      <c r="DC7" s="24">
        <v>90.04</v>
      </c>
      <c r="DD7" s="24">
        <v>90.11</v>
      </c>
      <c r="DE7" s="24">
        <v>90.52</v>
      </c>
      <c r="DF7" s="24">
        <v>90.3</v>
      </c>
      <c r="DG7" s="24">
        <v>90.3</v>
      </c>
      <c r="DH7" s="24">
        <v>87.3</v>
      </c>
      <c r="DI7" s="24">
        <v>55.64</v>
      </c>
      <c r="DJ7" s="24">
        <v>57.21</v>
      </c>
      <c r="DK7" s="24">
        <v>58.69</v>
      </c>
      <c r="DL7" s="24">
        <v>60.06</v>
      </c>
      <c r="DM7" s="24">
        <v>61.45</v>
      </c>
      <c r="DN7" s="24">
        <v>24.32</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0.04</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幸代</cp:lastModifiedBy>
  <cp:lastPrinted>2024-02-06T23:48:21Z</cp:lastPrinted>
  <dcterms:created xsi:type="dcterms:W3CDTF">2023-12-12T01:03:00Z</dcterms:created>
  <dcterms:modified xsi:type="dcterms:W3CDTF">2024-02-06T23:49:21Z</dcterms:modified>
  <cp:category/>
</cp:coreProperties>
</file>