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◆H26～ 上下水道課◆◆\▼各グループ共通\★各グループ共通（調査・報告）\●H29\公営企業に係る経営比較分析\高島市\HPアップ用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I10" i="4"/>
  <c r="AL8" i="4"/>
  <c r="P8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<sst xmlns="http://schemas.openxmlformats.org/spreadsheetml/2006/main" count="240" uniqueCount="125">
  <si>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</si>
  <si>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</si>
  <si>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</si>
  <si>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</si>
  <si>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</si>
  <si>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</si>
  <si>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</si>
  <si>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</si>
  <si>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</si>
  <si>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</si>
  <si>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</si>
  <si>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</si>
  <si>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</si>
  <si>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</si>
  <si>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</si>
  <si>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</si>
  <si>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</si>
  <si>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</si>
  <si>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</si>
  <si>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</si>
  <si>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</si>
  <si>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</si>
  <si>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</si>
  <si>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</si>
  <si>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</si>
  <si>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</si>
  <si>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</si>
  <si>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</si>
  <si>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</si>
  <si>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</si>
  <si>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</si>
  <si>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</si>
  <si>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</si>
  <si>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</si>
  <si>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</si>
  <si>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</si>
  <si>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</si>
  <si>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</si>
  <si>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</si>
  <si>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</si>
  <si>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</si>
  <si>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</si>
  <si>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</si>
  <si>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</si>
  <si>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</si>
  <si>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</si>
  <si>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</si>
  <si>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</si>
  <si>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</si>
  <si>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</si>
  <si>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</si>
  <si>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</si>
  <si>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</si>
  <si>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</si>
  <si>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</si>
  <si>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</si>
  <si>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</si>
  <si>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</si>
  <si>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</si>
  <si>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</si>
  <si>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</si>
  <si>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</si>
  <si>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</si>
  <si>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</si>
  <si>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</si>
  <si>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</si>
  <si>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</si>
  <si>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</si>
  <si>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</si>
  <si>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</si>
  <si>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</si>
  <si>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</si>
  <si>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</si>
  <si>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</si>
  <si>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</si>
  <si>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</si>
  <si>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</si>
  <si>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</si>
  <si>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</si>
  <si>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</si>
  <si>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</si>
  <si>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</si>
  <si>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</si>
  <si>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</si>
  <si>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</si>
  <si>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</si>
  <si>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</si>
  <si>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</si>
  <si>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</si>
  <si>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</si>
  <si>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</si>
  <si>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</si>
  <si>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</si>
  <si>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</si>
  <si>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</si>
  <si>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</si>
  <si>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</si>
  <si>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</si>
  <si>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</si>
  <si>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</si>
  <si>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</si>
  <si>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</si>
  <si>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</si>
  <si>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</si>
  <si>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</si>
  <si>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</si>
  <si>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</si>
  <si>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</si>
  <si>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</si>
  <si>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高島市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</si>
  <si>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</si>
  <si>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</si>
  <si>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</si>
  <si>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</si>
  <si>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</si>
  <si>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</si>
  <si>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</si>
  <si>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</si>
  <si>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</si>
  <si>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</si>
  <si>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</si>
  <si>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</si>
  <si>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③管渠改善率は数値なしとなっているが、これは本市の下水道事業は平成9年度から開始しており、更新時期を迎えた管渠はないためである。</t>
    <rPh sb="1" eb="3">
      <t>カンキョ</t>
    </rPh>
    <rPh sb="3" eb="5">
      <t>カイゼン</t>
    </rPh>
    <rPh sb="5" eb="6">
      <t>リツ</t>
    </rPh>
    <rPh sb="7" eb="9">
      <t>スウチ</t>
    </rPh>
    <rPh sb="22" eb="23">
      <t>ホン</t>
    </rPh>
    <rPh sb="23" eb="24">
      <t>シ</t>
    </rPh>
    <rPh sb="25" eb="28">
      <t>ゲスイドウ</t>
    </rPh>
    <rPh sb="28" eb="30">
      <t>ジギョウ</t>
    </rPh>
    <rPh sb="31" eb="33">
      <t>ヘイセイ</t>
    </rPh>
    <rPh sb="34" eb="36">
      <t>ネンド</t>
    </rPh>
    <rPh sb="38" eb="40">
      <t>カイシ</t>
    </rPh>
    <rPh sb="45" eb="47">
      <t>コウシン</t>
    </rPh>
    <rPh sb="47" eb="49">
      <t>ジキ</t>
    </rPh>
    <rPh sb="50" eb="51">
      <t>ムカ</t>
    </rPh>
    <rPh sb="53" eb="55">
      <t>カンキョ</t>
    </rPh>
    <phoneticPr fontId="4"/>
  </si>
  <si>
    <t>本市の公共下水道事業は、類似団体と比べると経営状況は良好といえるが、収益的収支比率および経費回収率が100％を切っていることから、一般会計等からの繰入金に頼っている。
平成29年度から地方公営企業法の全部適用を行い、企業会計制度を導入したが、すぐに経営の効率化が図れるわけではないので、今後財務状況等を適切に把握し、将来の更新・投資を計画的に行えるよう努めていく。</t>
    <rPh sb="0" eb="1">
      <t>ホン</t>
    </rPh>
    <rPh sb="1" eb="2">
      <t>シ</t>
    </rPh>
    <rPh sb="3" eb="5">
      <t>コウキョウ</t>
    </rPh>
    <rPh sb="5" eb="8">
      <t>ゲスイドウ</t>
    </rPh>
    <rPh sb="8" eb="10">
      <t>ジギョウ</t>
    </rPh>
    <rPh sb="12" eb="14">
      <t>ルイジ</t>
    </rPh>
    <rPh sb="14" eb="16">
      <t>ダンタイ</t>
    </rPh>
    <rPh sb="17" eb="18">
      <t>クラ</t>
    </rPh>
    <rPh sb="21" eb="23">
      <t>ケイエイ</t>
    </rPh>
    <rPh sb="23" eb="25">
      <t>ジョウキョウ</t>
    </rPh>
    <rPh sb="26" eb="28">
      <t>リョウコウ</t>
    </rPh>
    <rPh sb="34" eb="37">
      <t>シュウエキテキ</t>
    </rPh>
    <rPh sb="37" eb="39">
      <t>シュウシ</t>
    </rPh>
    <rPh sb="39" eb="41">
      <t>ヒリツ</t>
    </rPh>
    <rPh sb="44" eb="46">
      <t>ケイヒ</t>
    </rPh>
    <rPh sb="46" eb="48">
      <t>カイシュウ</t>
    </rPh>
    <rPh sb="48" eb="49">
      <t>リツ</t>
    </rPh>
    <rPh sb="55" eb="56">
      <t>キ</t>
    </rPh>
    <rPh sb="65" eb="67">
      <t>イッパン</t>
    </rPh>
    <rPh sb="67" eb="69">
      <t>カイケイ</t>
    </rPh>
    <rPh sb="69" eb="70">
      <t>トウ</t>
    </rPh>
    <rPh sb="73" eb="75">
      <t>クリイレ</t>
    </rPh>
    <rPh sb="75" eb="76">
      <t>キン</t>
    </rPh>
    <rPh sb="77" eb="78">
      <t>タヨ</t>
    </rPh>
    <rPh sb="84" eb="86">
      <t>ヘイセイ</t>
    </rPh>
    <rPh sb="88" eb="90">
      <t>ネンド</t>
    </rPh>
    <rPh sb="92" eb="94">
      <t>チホウ</t>
    </rPh>
    <rPh sb="94" eb="96">
      <t>コウエイ</t>
    </rPh>
    <rPh sb="96" eb="98">
      <t>キギョウ</t>
    </rPh>
    <rPh sb="98" eb="99">
      <t>ホウ</t>
    </rPh>
    <rPh sb="100" eb="102">
      <t>ゼンブ</t>
    </rPh>
    <rPh sb="102" eb="104">
      <t>テキヨウ</t>
    </rPh>
    <rPh sb="105" eb="106">
      <t>オコナ</t>
    </rPh>
    <rPh sb="108" eb="110">
      <t>キギョウ</t>
    </rPh>
    <rPh sb="110" eb="112">
      <t>カイケイ</t>
    </rPh>
    <rPh sb="112" eb="114">
      <t>セイド</t>
    </rPh>
    <rPh sb="115" eb="117">
      <t>ドウニュウ</t>
    </rPh>
    <rPh sb="124" eb="126">
      <t>ケイエイ</t>
    </rPh>
    <rPh sb="127" eb="130">
      <t>コウリツカ</t>
    </rPh>
    <rPh sb="131" eb="132">
      <t>ハカ</t>
    </rPh>
    <rPh sb="143" eb="145">
      <t>コンゴ</t>
    </rPh>
    <rPh sb="145" eb="147">
      <t>ザイム</t>
    </rPh>
    <rPh sb="147" eb="149">
      <t>ジョウキョウ</t>
    </rPh>
    <rPh sb="149" eb="150">
      <t>トウ</t>
    </rPh>
    <rPh sb="151" eb="153">
      <t>テキセツ</t>
    </rPh>
    <rPh sb="154" eb="156">
      <t>ハアク</t>
    </rPh>
    <rPh sb="158" eb="160">
      <t>ショウライ</t>
    </rPh>
    <rPh sb="161" eb="163">
      <t>コウシン</t>
    </rPh>
    <rPh sb="164" eb="166">
      <t>トウシ</t>
    </rPh>
    <rPh sb="167" eb="170">
      <t>ケイカクテキ</t>
    </rPh>
    <rPh sb="171" eb="172">
      <t>オコナ</t>
    </rPh>
    <rPh sb="176" eb="177">
      <t>ツト</t>
    </rPh>
    <phoneticPr fontId="4"/>
  </si>
  <si>
    <t>①収益的収支比率は、H25から増加傾向で推移しており、経営が改善されていることがわかる。
④企業債残高対事業規模比率は、類似団体と比較し低位で推移しているため、比較的良好といえる。
⑤経費回収率は、類似団体の数値を上回っているが、100％を切っていることから、料金だけでは経費を賄い切れていない。またH28は減少しているが、これは地方公営企業法適用前の打ち切り決算によるものである。
⑥汚水処理原価は類似団体より少し低位で推移しているが、全国平均より大幅に高い。
⑧水洗化率は、類似団体平均を下回っているが、近年微増傾向である。</t>
    <rPh sb="1" eb="4">
      <t>シュウエキテキ</t>
    </rPh>
    <rPh sb="4" eb="6">
      <t>シュウシ</t>
    </rPh>
    <rPh sb="6" eb="8">
      <t>ヒリツ</t>
    </rPh>
    <rPh sb="15" eb="17">
      <t>ゾウカ</t>
    </rPh>
    <rPh sb="17" eb="19">
      <t>ケイコウ</t>
    </rPh>
    <rPh sb="20" eb="22">
      <t>スイイ</t>
    </rPh>
    <rPh sb="27" eb="29">
      <t>ケイエイ</t>
    </rPh>
    <rPh sb="30" eb="32">
      <t>カイゼン</t>
    </rPh>
    <rPh sb="46" eb="48">
      <t>キギョウ</t>
    </rPh>
    <rPh sb="48" eb="49">
      <t>サイ</t>
    </rPh>
    <rPh sb="49" eb="51">
      <t>ザンダカ</t>
    </rPh>
    <rPh sb="51" eb="52">
      <t>タイ</t>
    </rPh>
    <rPh sb="52" eb="54">
      <t>ジギョウ</t>
    </rPh>
    <rPh sb="54" eb="56">
      <t>キボ</t>
    </rPh>
    <rPh sb="56" eb="58">
      <t>ヒリツ</t>
    </rPh>
    <rPh sb="60" eb="62">
      <t>ルイジ</t>
    </rPh>
    <rPh sb="62" eb="64">
      <t>ダンタイ</t>
    </rPh>
    <rPh sb="65" eb="67">
      <t>ヒカク</t>
    </rPh>
    <rPh sb="68" eb="70">
      <t>テイイ</t>
    </rPh>
    <rPh sb="71" eb="73">
      <t>スイイ</t>
    </rPh>
    <rPh sb="80" eb="83">
      <t>ヒカクテキ</t>
    </rPh>
    <rPh sb="83" eb="85">
      <t>リョウコウ</t>
    </rPh>
    <rPh sb="92" eb="94">
      <t>ケイヒ</t>
    </rPh>
    <rPh sb="94" eb="96">
      <t>カイシュウ</t>
    </rPh>
    <rPh sb="96" eb="97">
      <t>リツ</t>
    </rPh>
    <rPh sb="99" eb="101">
      <t>ルイジ</t>
    </rPh>
    <rPh sb="101" eb="103">
      <t>ダンタイ</t>
    </rPh>
    <rPh sb="104" eb="106">
      <t>スウチ</t>
    </rPh>
    <rPh sb="107" eb="109">
      <t>ウワマワ</t>
    </rPh>
    <rPh sb="120" eb="121">
      <t>キ</t>
    </rPh>
    <rPh sb="130" eb="132">
      <t>リョウキン</t>
    </rPh>
    <rPh sb="136" eb="138">
      <t>ケイヒ</t>
    </rPh>
    <rPh sb="139" eb="140">
      <t>マカナ</t>
    </rPh>
    <rPh sb="141" eb="142">
      <t>キ</t>
    </rPh>
    <rPh sb="154" eb="156">
      <t>ゲンショウ</t>
    </rPh>
    <rPh sb="165" eb="167">
      <t>チホウ</t>
    </rPh>
    <rPh sb="167" eb="169">
      <t>コウエイ</t>
    </rPh>
    <rPh sb="169" eb="171">
      <t>キギョウ</t>
    </rPh>
    <rPh sb="171" eb="172">
      <t>ホウ</t>
    </rPh>
    <rPh sb="172" eb="174">
      <t>テキヨウ</t>
    </rPh>
    <rPh sb="174" eb="175">
      <t>マエ</t>
    </rPh>
    <rPh sb="176" eb="177">
      <t>ウ</t>
    </rPh>
    <rPh sb="178" eb="179">
      <t>キ</t>
    </rPh>
    <rPh sb="180" eb="182">
      <t>ケッサン</t>
    </rPh>
    <rPh sb="193" eb="195">
      <t>オスイ</t>
    </rPh>
    <rPh sb="195" eb="197">
      <t>ショリ</t>
    </rPh>
    <rPh sb="197" eb="199">
      <t>ゲンカ</t>
    </rPh>
    <rPh sb="200" eb="202">
      <t>ルイジ</t>
    </rPh>
    <rPh sb="202" eb="204">
      <t>ダンタイ</t>
    </rPh>
    <rPh sb="206" eb="207">
      <t>スコ</t>
    </rPh>
    <rPh sb="208" eb="210">
      <t>テイイ</t>
    </rPh>
    <rPh sb="211" eb="213">
      <t>スイイ</t>
    </rPh>
    <rPh sb="219" eb="221">
      <t>ゼンコク</t>
    </rPh>
    <rPh sb="221" eb="223">
      <t>ヘイキン</t>
    </rPh>
    <rPh sb="225" eb="227">
      <t>オオハバ</t>
    </rPh>
    <rPh sb="228" eb="229">
      <t>タカ</t>
    </rPh>
    <rPh sb="233" eb="236">
      <t>スイセンカ</t>
    </rPh>
    <rPh sb="236" eb="237">
      <t>リツ</t>
    </rPh>
    <rPh sb="239" eb="241">
      <t>ルイジ</t>
    </rPh>
    <rPh sb="241" eb="243">
      <t>ダンタイ</t>
    </rPh>
    <rPh sb="243" eb="245">
      <t>ヘイキン</t>
    </rPh>
    <rPh sb="246" eb="248">
      <t>シタマワ</t>
    </rPh>
    <rPh sb="254" eb="256">
      <t>キンネン</t>
    </rPh>
    <rPh sb="256" eb="258">
      <t>ビゾウ</t>
    </rPh>
    <rPh sb="258" eb="260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</si>
</sst>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32952"/>
        <c:axId val="11673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0.14000000000000001</c:v>
                </c:pt>
                <c:pt idx="2">
                  <c:v>0.03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32952"/>
        <c:axId val="116733336"/>
      </c:lineChart>
      <c:dateAx>
        <c:axId val="116732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733336"/>
        <c:crosses val="autoZero"/>
        <c:auto val="1"/>
        <c:lblOffset val="100"/>
        <c:baseTimeUnit val="years"/>
      </c:dateAx>
      <c:valAx>
        <c:axId val="11673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732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71.44</c:v>
                </c:pt>
                <c:pt idx="1">
                  <c:v>71.25</c:v>
                </c:pt>
                <c:pt idx="2">
                  <c:v>77.81</c:v>
                </c:pt>
                <c:pt idx="3">
                  <c:v>77.760000000000005</c:v>
                </c:pt>
                <c:pt idx="4">
                  <c:v>75.72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94216"/>
        <c:axId val="20069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49.29</c:v>
                </c:pt>
                <c:pt idx="1">
                  <c:v>50.32</c:v>
                </c:pt>
                <c:pt idx="2">
                  <c:v>49.89</c:v>
                </c:pt>
                <c:pt idx="3">
                  <c:v>49.39</c:v>
                </c:pt>
                <c:pt idx="4">
                  <c:v>49.25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94216"/>
        <c:axId val="200694608"/>
      </c:lineChart>
      <c:dateAx>
        <c:axId val="20069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694608"/>
        <c:crosses val="autoZero"/>
        <c:auto val="1"/>
        <c:lblOffset val="100"/>
        <c:baseTimeUnit val="years"/>
      </c:dateAx>
      <c:valAx>
        <c:axId val="20069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69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81.260000000000005</c:v>
                </c:pt>
                <c:pt idx="1">
                  <c:v>81.569999999999993</c:v>
                </c:pt>
                <c:pt idx="2">
                  <c:v>81.95</c:v>
                </c:pt>
                <c:pt idx="3">
                  <c:v>82.49</c:v>
                </c:pt>
                <c:pt idx="4">
                  <c:v>83.11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95784"/>
        <c:axId val="20069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84.31</c:v>
                </c:pt>
                <c:pt idx="1">
                  <c:v>84.57</c:v>
                </c:pt>
                <c:pt idx="2">
                  <c:v>84.73</c:v>
                </c:pt>
                <c:pt idx="3">
                  <c:v>83.96</c:v>
                </c:pt>
                <c:pt idx="4">
                  <c:v>84.12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95784"/>
        <c:axId val="200696176"/>
      </c:lineChart>
      <c:dateAx>
        <c:axId val="200695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696176"/>
        <c:crosses val="autoZero"/>
        <c:auto val="1"/>
        <c:lblOffset val="100"/>
        <c:baseTimeUnit val="years"/>
      </c:dateAx>
      <c:valAx>
        <c:axId val="20069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695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91.87</c:v>
                </c:pt>
                <c:pt idx="1">
                  <c:v>91.09</c:v>
                </c:pt>
                <c:pt idx="2">
                  <c:v>91.76</c:v>
                </c:pt>
                <c:pt idx="3">
                  <c:v>91.83</c:v>
                </c:pt>
                <c:pt idx="4">
                  <c:v>92.37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46536"/>
        <c:axId val="20084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46536"/>
        <c:axId val="200846920"/>
      </c:lineChart>
      <c:dateAx>
        <c:axId val="200846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846920"/>
        <c:crosses val="autoZero"/>
        <c:auto val="1"/>
        <c:lblOffset val="100"/>
        <c:baseTimeUnit val="years"/>
      </c:dateAx>
      <c:valAx>
        <c:axId val="20084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846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35240"/>
        <c:axId val="20031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35240"/>
        <c:axId val="200315728"/>
      </c:lineChart>
      <c:dateAx>
        <c:axId val="200535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315728"/>
        <c:crosses val="autoZero"/>
        <c:auto val="1"/>
        <c:lblOffset val="100"/>
        <c:baseTimeUnit val="years"/>
      </c:dateAx>
      <c:valAx>
        <c:axId val="20031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53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46440"/>
        <c:axId val="19880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46440"/>
        <c:axId val="198806616"/>
      </c:lineChart>
      <c:dateAx>
        <c:axId val="20044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806616"/>
        <c:crosses val="autoZero"/>
        <c:auto val="1"/>
        <c:lblOffset val="100"/>
        <c:baseTimeUnit val="years"/>
      </c:dateAx>
      <c:valAx>
        <c:axId val="19880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446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93512"/>
        <c:axId val="20049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93512"/>
        <c:axId val="200493904"/>
      </c:lineChart>
      <c:dateAx>
        <c:axId val="200493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493904"/>
        <c:crosses val="autoZero"/>
        <c:auto val="1"/>
        <c:lblOffset val="100"/>
        <c:baseTimeUnit val="years"/>
      </c:dateAx>
      <c:valAx>
        <c:axId val="20049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493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89096"/>
        <c:axId val="20058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89096"/>
        <c:axId val="200589488"/>
      </c:lineChart>
      <c:dateAx>
        <c:axId val="200589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589488"/>
        <c:crosses val="autoZero"/>
        <c:auto val="1"/>
        <c:lblOffset val="100"/>
        <c:baseTimeUnit val="years"/>
      </c:dateAx>
      <c:valAx>
        <c:axId val="20058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589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812.82</c:v>
                </c:pt>
                <c:pt idx="1">
                  <c:v>791.48</c:v>
                </c:pt>
                <c:pt idx="2">
                  <c:v>726.2</c:v>
                </c:pt>
                <c:pt idx="3">
                  <c:v>32.49</c:v>
                </c:pt>
                <c:pt idx="4">
                  <c:v>38.619999999999997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93120"/>
        <c:axId val="200492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1309.43</c:v>
                </c:pt>
                <c:pt idx="1">
                  <c:v>1306.92</c:v>
                </c:pt>
                <c:pt idx="2">
                  <c:v>1203.71</c:v>
                </c:pt>
                <c:pt idx="3">
                  <c:v>1162.3599999999999</c:v>
                </c:pt>
                <c:pt idx="4">
                  <c:v>1047.6500000000001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93120"/>
        <c:axId val="200492728"/>
      </c:lineChart>
      <c:dateAx>
        <c:axId val="20049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492728"/>
        <c:crosses val="autoZero"/>
        <c:auto val="1"/>
        <c:lblOffset val="100"/>
        <c:baseTimeUnit val="years"/>
      </c:dateAx>
      <c:valAx>
        <c:axId val="200492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49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75.25</c:v>
                </c:pt>
                <c:pt idx="1">
                  <c:v>76.430000000000007</c:v>
                </c:pt>
                <c:pt idx="2">
                  <c:v>79.31</c:v>
                </c:pt>
                <c:pt idx="3">
                  <c:v>79.73</c:v>
                </c:pt>
                <c:pt idx="4">
                  <c:v>75.59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91552"/>
        <c:axId val="200590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67.59</c:v>
                </c:pt>
                <c:pt idx="1">
                  <c:v>68.510000000000005</c:v>
                </c:pt>
                <c:pt idx="2">
                  <c:v>69.739999999999995</c:v>
                </c:pt>
                <c:pt idx="3">
                  <c:v>68.209999999999994</c:v>
                </c:pt>
                <c:pt idx="4">
                  <c:v>74.040000000000006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91552"/>
        <c:axId val="200590664"/>
      </c:lineChart>
      <c:dateAx>
        <c:axId val="20049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590664"/>
        <c:crosses val="autoZero"/>
        <c:auto val="1"/>
        <c:lblOffset val="100"/>
        <c:baseTimeUnit val="years"/>
      </c:dateAx>
      <c:valAx>
        <c:axId val="200590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49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234.52</c:v>
                </c:pt>
                <c:pt idx="1">
                  <c:v>232.16</c:v>
                </c:pt>
                <c:pt idx="2">
                  <c:v>230.55</c:v>
                </c:pt>
                <c:pt idx="3">
                  <c:v>231.69</c:v>
                </c:pt>
                <c:pt idx="4">
                  <c:v>206.1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91840"/>
        <c:axId val="200592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251.88</c:v>
                </c:pt>
                <c:pt idx="1">
                  <c:v>247.43</c:v>
                </c:pt>
                <c:pt idx="2">
                  <c:v>248.89</c:v>
                </c:pt>
                <c:pt idx="3">
                  <c:v>250.84</c:v>
                </c:pt>
                <c:pt idx="4">
                  <c:v>235.61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91840"/>
        <c:axId val="200592232"/>
      </c:lineChart>
      <c:dateAx>
        <c:axId val="20059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592232"/>
        <c:crosses val="autoZero"/>
        <c:auto val="1"/>
        <c:lblOffset val="100"/>
        <c:baseTimeUnit val="years"/>
      </c:dateAx>
      <c:valAx>
        <c:axId val="200592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59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滋賀県　高島市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Cd2</v>
      </c>
      <c r="X8" s="72"/>
      <c r="Y8" s="72"/>
      <c r="Z8" s="72"/>
      <c r="AA8" s="72"/>
      <c r="AB8" s="72"/>
      <c r="AC8" s="72"/>
      <c r="AD8" s="73" t="s">
        <v>121</v>
      </c>
      <c r="AE8" s="73"/>
      <c r="AF8" s="73"/>
      <c r="AG8" s="73"/>
      <c r="AH8" s="73"/>
      <c r="AI8" s="73"/>
      <c r="AJ8" s="73"/>
      <c r="AK8" s="4"/>
      <c r="AL8" s="67">
        <f>データ!S6</f>
        <v>50316</v>
      </c>
      <c r="AM8" s="67"/>
      <c r="AN8" s="67"/>
      <c r="AO8" s="67"/>
      <c r="AP8" s="67"/>
      <c r="AQ8" s="67"/>
      <c r="AR8" s="67"/>
      <c r="AS8" s="67"/>
      <c r="AT8" s="66">
        <f>データ!T6</f>
        <v>693.05</v>
      </c>
      <c r="AU8" s="66"/>
      <c r="AV8" s="66"/>
      <c r="AW8" s="66"/>
      <c r="AX8" s="66"/>
      <c r="AY8" s="66"/>
      <c r="AZ8" s="66"/>
      <c r="BA8" s="66"/>
      <c r="BB8" s="66">
        <f>データ!U6</f>
        <v>72.599999999999994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46.33</v>
      </c>
      <c r="Q10" s="66"/>
      <c r="R10" s="66"/>
      <c r="S10" s="66"/>
      <c r="T10" s="66"/>
      <c r="U10" s="66"/>
      <c r="V10" s="66"/>
      <c r="W10" s="66">
        <f>データ!Q6</f>
        <v>91.28</v>
      </c>
      <c r="X10" s="66"/>
      <c r="Y10" s="66"/>
      <c r="Z10" s="66"/>
      <c r="AA10" s="66"/>
      <c r="AB10" s="66"/>
      <c r="AC10" s="66"/>
      <c r="AD10" s="67">
        <f>データ!R6</f>
        <v>3240</v>
      </c>
      <c r="AE10" s="67"/>
      <c r="AF10" s="67"/>
      <c r="AG10" s="67"/>
      <c r="AH10" s="67"/>
      <c r="AI10" s="67"/>
      <c r="AJ10" s="67"/>
      <c r="AK10" s="2"/>
      <c r="AL10" s="67">
        <f>データ!V6</f>
        <v>23173</v>
      </c>
      <c r="AM10" s="67"/>
      <c r="AN10" s="67"/>
      <c r="AO10" s="67"/>
      <c r="AP10" s="67"/>
      <c r="AQ10" s="67"/>
      <c r="AR10" s="67"/>
      <c r="AS10" s="67"/>
      <c r="AT10" s="66">
        <f>データ!W6</f>
        <v>9.68</v>
      </c>
      <c r="AU10" s="66"/>
      <c r="AV10" s="66"/>
      <c r="AW10" s="66"/>
      <c r="AX10" s="66"/>
      <c r="AY10" s="66"/>
      <c r="AZ10" s="66"/>
      <c r="BA10" s="66"/>
      <c r="BB10" s="66">
        <f>データ!X6</f>
        <v>2393.9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252123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滋賀県　高島市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46.33</v>
      </c>
      <c r="Q6" s="34">
        <f t="shared" si="3"/>
        <v>91.28</v>
      </c>
      <c r="R6" s="34">
        <f t="shared" si="3"/>
        <v>3240</v>
      </c>
      <c r="S6" s="34">
        <f t="shared" si="3"/>
        <v>50316</v>
      </c>
      <c r="T6" s="34">
        <f t="shared" si="3"/>
        <v>693.05</v>
      </c>
      <c r="U6" s="34">
        <f t="shared" si="3"/>
        <v>72.599999999999994</v>
      </c>
      <c r="V6" s="34">
        <f t="shared" si="3"/>
        <v>23173</v>
      </c>
      <c r="W6" s="34">
        <f t="shared" si="3"/>
        <v>9.68</v>
      </c>
      <c r="X6" s="34">
        <f t="shared" si="3"/>
        <v>2393.9</v>
      </c>
      <c r="Y6" s="35">
        <f>IF(Y7="",NA(),Y7)</f>
        <v>91.87</v>
      </c>
      <c r="Z6" s="35">
        <f t="shared" ref="Z6:AH6" si="4">IF(Z7="",NA(),Z7)</f>
        <v>91.09</v>
      </c>
      <c r="AA6" s="35">
        <f t="shared" si="4"/>
        <v>91.76</v>
      </c>
      <c r="AB6" s="35">
        <f t="shared" si="4"/>
        <v>91.83</v>
      </c>
      <c r="AC6" s="35">
        <f t="shared" si="4"/>
        <v>92.37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812.82</v>
      </c>
      <c r="BG6" s="35">
        <f t="shared" ref="BG6:BO6" si="7">IF(BG7="",NA(),BG7)</f>
        <v>791.48</v>
      </c>
      <c r="BH6" s="35">
        <f t="shared" si="7"/>
        <v>726.2</v>
      </c>
      <c r="BI6" s="35">
        <f t="shared" si="7"/>
        <v>32.49</v>
      </c>
      <c r="BJ6" s="35">
        <f t="shared" si="7"/>
        <v>38.619999999999997</v>
      </c>
      <c r="BK6" s="35">
        <f t="shared" si="7"/>
        <v>1309.43</v>
      </c>
      <c r="BL6" s="35">
        <f t="shared" si="7"/>
        <v>1306.92</v>
      </c>
      <c r="BM6" s="35">
        <f t="shared" si="7"/>
        <v>1203.71</v>
      </c>
      <c r="BN6" s="35">
        <f t="shared" si="7"/>
        <v>1162.3599999999999</v>
      </c>
      <c r="BO6" s="35">
        <f t="shared" si="7"/>
        <v>1047.6500000000001</v>
      </c>
      <c r="BP6" s="34" t="str">
        <f>IF(BP7="","",IF(BP7="-","【-】","【"&amp;SUBSTITUTE(TEXT(BP7,"#,##0.00"),"-","△")&amp;"】"))</f>
        <v>【728.30】</v>
      </c>
      <c r="BQ6" s="35">
        <f>IF(BQ7="",NA(),BQ7)</f>
        <v>75.25</v>
      </c>
      <c r="BR6" s="35">
        <f t="shared" ref="BR6:BZ6" si="8">IF(BR7="",NA(),BR7)</f>
        <v>76.430000000000007</v>
      </c>
      <c r="BS6" s="35">
        <f t="shared" si="8"/>
        <v>79.31</v>
      </c>
      <c r="BT6" s="35">
        <f t="shared" si="8"/>
        <v>79.73</v>
      </c>
      <c r="BU6" s="35">
        <f t="shared" si="8"/>
        <v>75.59</v>
      </c>
      <c r="BV6" s="35">
        <f t="shared" si="8"/>
        <v>67.59</v>
      </c>
      <c r="BW6" s="35">
        <f t="shared" si="8"/>
        <v>68.510000000000005</v>
      </c>
      <c r="BX6" s="35">
        <f t="shared" si="8"/>
        <v>69.739999999999995</v>
      </c>
      <c r="BY6" s="35">
        <f t="shared" si="8"/>
        <v>68.209999999999994</v>
      </c>
      <c r="BZ6" s="35">
        <f t="shared" si="8"/>
        <v>74.040000000000006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234.52</v>
      </c>
      <c r="CC6" s="35">
        <f t="shared" ref="CC6:CK6" si="9">IF(CC7="",NA(),CC7)</f>
        <v>232.16</v>
      </c>
      <c r="CD6" s="35">
        <f t="shared" si="9"/>
        <v>230.55</v>
      </c>
      <c r="CE6" s="35">
        <f t="shared" si="9"/>
        <v>231.69</v>
      </c>
      <c r="CF6" s="35">
        <f t="shared" si="9"/>
        <v>206.1</v>
      </c>
      <c r="CG6" s="35">
        <f t="shared" si="9"/>
        <v>251.88</v>
      </c>
      <c r="CH6" s="35">
        <f t="shared" si="9"/>
        <v>247.43</v>
      </c>
      <c r="CI6" s="35">
        <f t="shared" si="9"/>
        <v>248.89</v>
      </c>
      <c r="CJ6" s="35">
        <f t="shared" si="9"/>
        <v>250.84</v>
      </c>
      <c r="CK6" s="35">
        <f t="shared" si="9"/>
        <v>235.61</v>
      </c>
      <c r="CL6" s="34" t="str">
        <f>IF(CL7="","",IF(CL7="-","【-】","【"&amp;SUBSTITUTE(TEXT(CL7,"#,##0.00"),"-","△")&amp;"】"))</f>
        <v>【137.82】</v>
      </c>
      <c r="CM6" s="35">
        <f>IF(CM7="",NA(),CM7)</f>
        <v>71.44</v>
      </c>
      <c r="CN6" s="35">
        <f t="shared" ref="CN6:CV6" si="10">IF(CN7="",NA(),CN7)</f>
        <v>71.25</v>
      </c>
      <c r="CO6" s="35">
        <f t="shared" si="10"/>
        <v>77.81</v>
      </c>
      <c r="CP6" s="35">
        <f t="shared" si="10"/>
        <v>77.760000000000005</v>
      </c>
      <c r="CQ6" s="35">
        <f t="shared" si="10"/>
        <v>75.72</v>
      </c>
      <c r="CR6" s="35">
        <f t="shared" si="10"/>
        <v>49.29</v>
      </c>
      <c r="CS6" s="35">
        <f t="shared" si="10"/>
        <v>50.32</v>
      </c>
      <c r="CT6" s="35">
        <f t="shared" si="10"/>
        <v>49.89</v>
      </c>
      <c r="CU6" s="35">
        <f t="shared" si="10"/>
        <v>49.39</v>
      </c>
      <c r="CV6" s="35">
        <f t="shared" si="10"/>
        <v>49.25</v>
      </c>
      <c r="CW6" s="34" t="str">
        <f>IF(CW7="","",IF(CW7="-","【-】","【"&amp;SUBSTITUTE(TEXT(CW7,"#,##0.00"),"-","△")&amp;"】"))</f>
        <v>【60.09】</v>
      </c>
      <c r="CX6" s="35">
        <f>IF(CX7="",NA(),CX7)</f>
        <v>81.260000000000005</v>
      </c>
      <c r="CY6" s="35">
        <f t="shared" ref="CY6:DG6" si="11">IF(CY7="",NA(),CY7)</f>
        <v>81.569999999999993</v>
      </c>
      <c r="CZ6" s="35">
        <f t="shared" si="11"/>
        <v>81.95</v>
      </c>
      <c r="DA6" s="35">
        <f t="shared" si="11"/>
        <v>82.49</v>
      </c>
      <c r="DB6" s="35">
        <f t="shared" si="11"/>
        <v>83.11</v>
      </c>
      <c r="DC6" s="35">
        <f t="shared" si="11"/>
        <v>84.31</v>
      </c>
      <c r="DD6" s="35">
        <f t="shared" si="11"/>
        <v>84.57</v>
      </c>
      <c r="DE6" s="35">
        <f t="shared" si="11"/>
        <v>84.73</v>
      </c>
      <c r="DF6" s="35">
        <f t="shared" si="11"/>
        <v>83.96</v>
      </c>
      <c r="DG6" s="35">
        <f t="shared" si="11"/>
        <v>84.12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0.14000000000000001</v>
      </c>
      <c r="EL6" s="35">
        <f t="shared" si="14"/>
        <v>0.03</v>
      </c>
      <c r="EM6" s="35">
        <f t="shared" si="14"/>
        <v>0.15</v>
      </c>
      <c r="EN6" s="35">
        <f t="shared" si="14"/>
        <v>0.1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252123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46.33</v>
      </c>
      <c r="Q7" s="38">
        <v>91.28</v>
      </c>
      <c r="R7" s="38">
        <v>3240</v>
      </c>
      <c r="S7" s="38">
        <v>50316</v>
      </c>
      <c r="T7" s="38">
        <v>693.05</v>
      </c>
      <c r="U7" s="38">
        <v>72.599999999999994</v>
      </c>
      <c r="V7" s="38">
        <v>23173</v>
      </c>
      <c r="W7" s="38">
        <v>9.68</v>
      </c>
      <c r="X7" s="38">
        <v>2393.9</v>
      </c>
      <c r="Y7" s="38">
        <v>91.87</v>
      </c>
      <c r="Z7" s="38">
        <v>91.09</v>
      </c>
      <c r="AA7" s="38">
        <v>91.76</v>
      </c>
      <c r="AB7" s="38">
        <v>91.83</v>
      </c>
      <c r="AC7" s="38">
        <v>92.37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812.82</v>
      </c>
      <c r="BG7" s="38">
        <v>791.48</v>
      </c>
      <c r="BH7" s="38">
        <v>726.2</v>
      </c>
      <c r="BI7" s="38">
        <v>32.49</v>
      </c>
      <c r="BJ7" s="38">
        <v>38.619999999999997</v>
      </c>
      <c r="BK7" s="38">
        <v>1309.43</v>
      </c>
      <c r="BL7" s="38">
        <v>1306.92</v>
      </c>
      <c r="BM7" s="38">
        <v>1203.71</v>
      </c>
      <c r="BN7" s="38">
        <v>1162.3599999999999</v>
      </c>
      <c r="BO7" s="38">
        <v>1047.6500000000001</v>
      </c>
      <c r="BP7" s="38">
        <v>728.3</v>
      </c>
      <c r="BQ7" s="38">
        <v>75.25</v>
      </c>
      <c r="BR7" s="38">
        <v>76.430000000000007</v>
      </c>
      <c r="BS7" s="38">
        <v>79.31</v>
      </c>
      <c r="BT7" s="38">
        <v>79.73</v>
      </c>
      <c r="BU7" s="38">
        <v>75.59</v>
      </c>
      <c r="BV7" s="38">
        <v>67.59</v>
      </c>
      <c r="BW7" s="38">
        <v>68.510000000000005</v>
      </c>
      <c r="BX7" s="38">
        <v>69.739999999999995</v>
      </c>
      <c r="BY7" s="38">
        <v>68.209999999999994</v>
      </c>
      <c r="BZ7" s="38">
        <v>74.040000000000006</v>
      </c>
      <c r="CA7" s="38">
        <v>100.04</v>
      </c>
      <c r="CB7" s="38">
        <v>234.52</v>
      </c>
      <c r="CC7" s="38">
        <v>232.16</v>
      </c>
      <c r="CD7" s="38">
        <v>230.55</v>
      </c>
      <c r="CE7" s="38">
        <v>231.69</v>
      </c>
      <c r="CF7" s="38">
        <v>206.1</v>
      </c>
      <c r="CG7" s="38">
        <v>251.88</v>
      </c>
      <c r="CH7" s="38">
        <v>247.43</v>
      </c>
      <c r="CI7" s="38">
        <v>248.89</v>
      </c>
      <c r="CJ7" s="38">
        <v>250.84</v>
      </c>
      <c r="CK7" s="38">
        <v>235.61</v>
      </c>
      <c r="CL7" s="38">
        <v>137.82</v>
      </c>
      <c r="CM7" s="38">
        <v>71.44</v>
      </c>
      <c r="CN7" s="38">
        <v>71.25</v>
      </c>
      <c r="CO7" s="38">
        <v>77.81</v>
      </c>
      <c r="CP7" s="38">
        <v>77.760000000000005</v>
      </c>
      <c r="CQ7" s="38">
        <v>75.72</v>
      </c>
      <c r="CR7" s="38">
        <v>49.29</v>
      </c>
      <c r="CS7" s="38">
        <v>50.32</v>
      </c>
      <c r="CT7" s="38">
        <v>49.89</v>
      </c>
      <c r="CU7" s="38">
        <v>49.39</v>
      </c>
      <c r="CV7" s="38">
        <v>49.25</v>
      </c>
      <c r="CW7" s="38">
        <v>60.09</v>
      </c>
      <c r="CX7" s="38">
        <v>81.260000000000005</v>
      </c>
      <c r="CY7" s="38">
        <v>81.569999999999993</v>
      </c>
      <c r="CZ7" s="38">
        <v>81.95</v>
      </c>
      <c r="DA7" s="38">
        <v>82.49</v>
      </c>
      <c r="DB7" s="38">
        <v>83.11</v>
      </c>
      <c r="DC7" s="38">
        <v>84.31</v>
      </c>
      <c r="DD7" s="38">
        <v>84.57</v>
      </c>
      <c r="DE7" s="38">
        <v>84.73</v>
      </c>
      <c r="DF7" s="38">
        <v>83.96</v>
      </c>
      <c r="DG7" s="38">
        <v>84.12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0.14000000000000001</v>
      </c>
      <c r="EL7" s="38">
        <v>0.03</v>
      </c>
      <c r="EM7" s="38">
        <v>0.15</v>
      </c>
      <c r="EN7" s="38">
        <v>0.1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志村　一人</cp:lastModifiedBy>
  <cp:lastPrinted>2018-02-02T09:12:07Z</cp:lastPrinted>
  <dcterms:created xsi:type="dcterms:W3CDTF">2017-12-25T02:09:48Z</dcterms:created>
  <dcterms:modified xsi:type="dcterms:W3CDTF">2018-02-27T23:53:34Z</dcterms:modified>
  <cp:category/>
</cp:coreProperties>
</file>