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57.50.131\0905_suido\■共通\庶務\02　★ホームページ用\経営比較分析表\R6決算\ホームページ用\"/>
    </mc:Choice>
  </mc:AlternateContent>
  <workbookProtection workbookAlgorithmName="SHA-512" workbookHashValue="FzqeHB7wwbvj8qLcOzvRLTV6rXbF7E6PKQE+gx0rcAnigFyYkXBeCwdYBUFODm39I8w7MKHfMyUmuavnaHvn9A==" workbookSaltValue="0W9payy1VCHgC4gmCcUmEA==" workbookSpinCount="100000" lockStructure="1"/>
  <bookViews>
    <workbookView xWindow="0" yWindow="0" windowWidth="20490" windowHeight="766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K85" i="4"/>
  <c r="J85" i="4"/>
  <c r="I85" i="4"/>
  <c r="G85" i="4"/>
  <c r="F85" i="4"/>
  <c r="E85" i="4"/>
  <c r="AT10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<sst xmlns="http://schemas.openxmlformats.org/spreadsheetml/2006/main" count="231" uniqueCount="116">
  <si>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</si>
  <si>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</si>
  <si>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</si>
  <si>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</si>
  <si>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</si>
  <si>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</si>
  <si>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</si>
  <si>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</si>
  <si>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</si>
  <si>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</si>
  <si>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</si>
  <si>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</si>
  <si>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</si>
  <si>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</si>
  <si>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</si>
  <si>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</si>
  <si>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</si>
  <si>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</si>
  <si>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</si>
  <si>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</si>
  <si>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</si>
  <si>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</si>
  <si>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</si>
  <si>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</si>
  <si>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</si>
  <si>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</si>
  <si>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</si>
  <si>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</si>
  <si>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</si>
  <si>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</si>
  <si>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</si>
  <si>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</si>
  <si>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</si>
  <si>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</si>
  <si>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</si>
  <si>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</si>
  <si>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</si>
  <si>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</si>
  <si>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</si>
  <si>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</si>
  <si>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</si>
  <si>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</si>
  <si>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</si>
  <si>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</si>
  <si>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</si>
  <si>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</si>
  <si>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</si>
  <si>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</si>
  <si>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</si>
  <si>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</si>
  <si>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</si>
  <si>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</si>
  <si>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</si>
  <si>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</si>
  <si>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</si>
  <si>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</si>
  <si>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</si>
  <si>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</si>
  <si>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</si>
  <si>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</si>
  <si>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</si>
  <si>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</si>
  <si>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</si>
  <si>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</si>
  <si>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</si>
  <si>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</si>
  <si>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</si>
  <si>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</si>
  <si>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</si>
  <si>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</si>
  <si>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</si>
  <si>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</si>
  <si>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</si>
  <si>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</si>
  <si>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</si>
  <si>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</si>
  <si>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</si>
  <si>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</si>
  <si>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</si>
  <si>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</si>
  <si>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</si>
  <si>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</si>
  <si>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</si>
  <si>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</si>
  <si>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</si>
  <si>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</si>
  <si>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</si>
  <si>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</si>
  <si>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</si>
  <si>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</si>
  <si>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</si>
  <si>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</si>
  <si>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</si>
  <si>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</si>
  <si>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</si>
  <si>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</si>
  <si>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滋賀県　高島市</t>
  </si>
  <si>
    <t>法適用</t>
  </si>
  <si>
    <t>下水道事業</t>
  </si>
  <si>
    <t>林業集落排水</t>
  </si>
  <si>
    <t>G2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</si>
  <si>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</si>
  <si>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</si>
  <si>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</si>
  <si>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</si>
  <si>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</si>
  <si>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</si>
  <si>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</si>
  <si>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</si>
  <si>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</si>
  <si>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</si>
  <si>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</si>
  <si>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</si>
  <si>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は、類似団体を上回っており、年々上昇傾向にあるが、法定耐用年数を経過した管渠はないことから、②管渠老朽化率は０となっており、また、更新を実施していないため、③管渠改善率も０となっている。</t>
    <rPh sb="1" eb="12">
      <t>ユウケイコテイシサンゲンカショウキャクリツ</t>
    </rPh>
    <rPh sb="14" eb="18">
      <t>ルイジダンタイ</t>
    </rPh>
    <rPh sb="19" eb="21">
      <t>ウワマワ</t>
    </rPh>
    <rPh sb="26" eb="28">
      <t>ネンネン</t>
    </rPh>
    <rPh sb="28" eb="30">
      <t>ジョウショウ</t>
    </rPh>
    <rPh sb="30" eb="32">
      <t>ケイコウ</t>
    </rPh>
    <rPh sb="37" eb="39">
      <t>ホウテイ</t>
    </rPh>
    <rPh sb="39" eb="43">
      <t>タイヨウネンスウ</t>
    </rPh>
    <rPh sb="44" eb="46">
      <t>ケイカ</t>
    </rPh>
    <rPh sb="48" eb="50">
      <t>カンキョ</t>
    </rPh>
    <rPh sb="59" eb="61">
      <t>カンキョ</t>
    </rPh>
    <rPh sb="61" eb="64">
      <t>ロウキュウカ</t>
    </rPh>
    <rPh sb="64" eb="65">
      <t>リツ</t>
    </rPh>
    <rPh sb="77" eb="79">
      <t>コウシン</t>
    </rPh>
    <rPh sb="80" eb="82">
      <t>ジッシ</t>
    </rPh>
    <rPh sb="91" eb="93">
      <t>カンキョ</t>
    </rPh>
    <rPh sb="93" eb="96">
      <t>カイゼンリツ</t>
    </rPh>
    <phoneticPr fontId="4"/>
  </si>
  <si>
    <t xml:space="preserve">施設規模が小さいため、接続人口１名の増減等が経営指標に影響する。
①経常収支比率は、１００％をわずかに超えたところで推移している。
③流動比率は、１００％以上であるが、一般会計からの繰入により財源を確保している。
④企業債残高対事業規模比率は、企業債償還が進み残高が減少しているため、類似団体より低位で推移している。
⑤経費回収率は、汚水処理費の減少により前年度を上回った。
⑥汚水処理原価は、汚水処理費の減少により前年度を下回ったが、依然として類似団体よりも高位で推移している。
⑦施設利用率は横ばいであり、類似団体を上回っている。
⑧水洗化率は、前年度を上回り、また類似団体よりも高い。
</t>
    <rPh sb="11" eb="13">
      <t>セツゾク</t>
    </rPh>
    <rPh sb="13" eb="15">
      <t>ジンコウ</t>
    </rPh>
    <rPh sb="16" eb="17">
      <t>メイ</t>
    </rPh>
    <rPh sb="18" eb="20">
      <t>ゾウゲン</t>
    </rPh>
    <rPh sb="20" eb="21">
      <t>トウ</t>
    </rPh>
    <rPh sb="22" eb="24">
      <t>ケイエイ</t>
    </rPh>
    <rPh sb="24" eb="26">
      <t>シヒョウ</t>
    </rPh>
    <rPh sb="27" eb="29">
      <t>エイキョウ</t>
    </rPh>
    <rPh sb="35" eb="41">
      <t>ケイジョウシュウシヒリツ</t>
    </rPh>
    <rPh sb="52" eb="53">
      <t>コ</t>
    </rPh>
    <rPh sb="59" eb="61">
      <t>スイイ</t>
    </rPh>
    <rPh sb="68" eb="70">
      <t>リュウドウ</t>
    </rPh>
    <rPh sb="70" eb="72">
      <t>ヒリツ</t>
    </rPh>
    <rPh sb="78" eb="80">
      <t>イジョウ</t>
    </rPh>
    <rPh sb="85" eb="89">
      <t>イッパンカイケイ</t>
    </rPh>
    <rPh sb="92" eb="94">
      <t>クリイレ</t>
    </rPh>
    <rPh sb="97" eb="99">
      <t>ザイゲン</t>
    </rPh>
    <rPh sb="100" eb="102">
      <t>カクホ</t>
    </rPh>
    <rPh sb="109" eb="119">
      <t>キギョウサイザンダカタイジギョウキボ</t>
    </rPh>
    <rPh sb="119" eb="121">
      <t>ヒリツ</t>
    </rPh>
    <rPh sb="143" eb="145">
      <t>ルイジ</t>
    </rPh>
    <rPh sb="145" eb="147">
      <t>ダンタイ</t>
    </rPh>
    <rPh sb="149" eb="151">
      <t>テイイ</t>
    </rPh>
    <rPh sb="152" eb="154">
      <t>スイイ</t>
    </rPh>
    <rPh sb="161" eb="166">
      <t>ケイヒカイシュウリツ</t>
    </rPh>
    <rPh sb="168" eb="170">
      <t>オスイ</t>
    </rPh>
    <rPh sb="170" eb="172">
      <t>ショリ</t>
    </rPh>
    <rPh sb="172" eb="173">
      <t>ヒ</t>
    </rPh>
    <rPh sb="174" eb="176">
      <t>ゲンショウ</t>
    </rPh>
    <rPh sb="179" eb="182">
      <t>ゼンネンド</t>
    </rPh>
    <rPh sb="183" eb="184">
      <t>ウワ</t>
    </rPh>
    <rPh sb="190" eb="196">
      <t>オスイショリゲンカ</t>
    </rPh>
    <rPh sb="198" eb="203">
      <t>オスイショリヒ</t>
    </rPh>
    <rPh sb="204" eb="206">
      <t>ゲンショウ</t>
    </rPh>
    <rPh sb="209" eb="212">
      <t>ゼンネンド</t>
    </rPh>
    <rPh sb="213" eb="214">
      <t>シタ</t>
    </rPh>
    <rPh sb="219" eb="221">
      <t>イゼン</t>
    </rPh>
    <rPh sb="224" eb="228">
      <t>ルイジダンタイ</t>
    </rPh>
    <rPh sb="231" eb="233">
      <t>コウイ</t>
    </rPh>
    <rPh sb="243" eb="248">
      <t>シセツリヨウリツ</t>
    </rPh>
    <rPh sb="249" eb="250">
      <t>ヨコ</t>
    </rPh>
    <rPh sb="256" eb="260">
      <t>ルイジダンタイ</t>
    </rPh>
    <rPh sb="261" eb="263">
      <t>ウワマワ</t>
    </rPh>
    <rPh sb="270" eb="274">
      <t>スイセンカリツ</t>
    </rPh>
    <rPh sb="280" eb="281">
      <t>ウワ</t>
    </rPh>
    <rPh sb="286" eb="290">
      <t>ルイジダンタイ</t>
    </rPh>
    <rPh sb="293" eb="294">
      <t>タカ</t>
    </rPh>
    <phoneticPr fontId="4"/>
  </si>
  <si>
    <t>　当市の林業集落排水の面整備事業は完了しており、小さな施設の１施設のみです。
　今後は、施設の老朽化に伴う経費の増加が見込まれるなど、下水道事業を取り巻く状況は厳しさを増すことが予測されます。業務の一括発注等による維持管理経費の削減により、一般会計からの繰入金の削減に努めていきます。</t>
    <rPh sb="1" eb="3">
      <t>トウシ</t>
    </rPh>
    <rPh sb="4" eb="6">
      <t>リンギョウ</t>
    </rPh>
    <rPh sb="6" eb="8">
      <t>シュウラク</t>
    </rPh>
    <rPh sb="8" eb="10">
      <t>ハイスイ</t>
    </rPh>
    <rPh sb="11" eb="12">
      <t>メン</t>
    </rPh>
    <rPh sb="12" eb="14">
      <t>セイビ</t>
    </rPh>
    <rPh sb="14" eb="16">
      <t>ジギョウ</t>
    </rPh>
    <rPh sb="17" eb="19">
      <t>カンリョウ</t>
    </rPh>
    <rPh sb="24" eb="25">
      <t>チイ</t>
    </rPh>
    <rPh sb="27" eb="29">
      <t>シセツ</t>
    </rPh>
    <rPh sb="31" eb="33">
      <t>シセツ</t>
    </rPh>
    <rPh sb="40" eb="42">
      <t>コンゴ</t>
    </rPh>
    <rPh sb="44" eb="46">
      <t>シセツ</t>
    </rPh>
    <rPh sb="47" eb="50">
      <t>ロウキュウカ</t>
    </rPh>
    <rPh sb="51" eb="52">
      <t>トモナ</t>
    </rPh>
    <rPh sb="53" eb="55">
      <t>ケイヒ</t>
    </rPh>
    <rPh sb="56" eb="58">
      <t>ゾウカ</t>
    </rPh>
    <rPh sb="59" eb="61">
      <t>ミコ</t>
    </rPh>
    <rPh sb="67" eb="72">
      <t>ゲスイドウジギョウ</t>
    </rPh>
    <rPh sb="73" eb="74">
      <t>ト</t>
    </rPh>
    <rPh sb="75" eb="76">
      <t>マ</t>
    </rPh>
    <rPh sb="77" eb="79">
      <t>ジョウキョウ</t>
    </rPh>
    <rPh sb="80" eb="81">
      <t>キビ</t>
    </rPh>
    <rPh sb="84" eb="85">
      <t>マ</t>
    </rPh>
    <rPh sb="89" eb="91">
      <t>ヨソク</t>
    </rPh>
    <rPh sb="96" eb="98">
      <t>ギョウム</t>
    </rPh>
    <rPh sb="99" eb="101">
      <t>イッカツ</t>
    </rPh>
    <rPh sb="101" eb="103">
      <t>ハッチュウ</t>
    </rPh>
    <rPh sb="103" eb="104">
      <t>トウ</t>
    </rPh>
    <rPh sb="107" eb="109">
      <t>イジ</t>
    </rPh>
    <rPh sb="109" eb="111">
      <t>カンリ</t>
    </rPh>
    <rPh sb="111" eb="113">
      <t>ケイヒ</t>
    </rPh>
    <rPh sb="114" eb="116">
      <t>サクゲン</t>
    </rPh>
    <rPh sb="120" eb="122">
      <t>イッパン</t>
    </rPh>
    <rPh sb="122" eb="124">
      <t>カイケイ</t>
    </rPh>
    <rPh sb="127" eb="129">
      <t>クリイレ</t>
    </rPh>
    <rPh sb="129" eb="130">
      <t>キン</t>
    </rPh>
    <rPh sb="131" eb="133">
      <t>サクゲン</t>
    </rPh>
    <rPh sb="134" eb="135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</si>
</sst>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50-42AF-BE4C-538B065BE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0-42AF-BE4C-538B065BE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45.45</c:v>
                </c:pt>
                <c:pt idx="1">
                  <c:v>40.909999999999997</c:v>
                </c:pt>
                <c:pt idx="2">
                  <c:v>40.909999999999997</c:v>
                </c:pt>
                <c:pt idx="3">
                  <c:v>40.909999999999997</c:v>
                </c:pt>
                <c:pt idx="4">
                  <c:v>45.45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0-45A2-AD54-26653EFDA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42.48</c:v>
                </c:pt>
                <c:pt idx="1">
                  <c:v>39.770000000000003</c:v>
                </c:pt>
                <c:pt idx="2">
                  <c:v>38.96</c:v>
                </c:pt>
                <c:pt idx="3">
                  <c:v>39.659999999999997</c:v>
                </c:pt>
                <c:pt idx="4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0-45A2-AD54-26653EFDA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83.33</c:v>
                </c:pt>
                <c:pt idx="1">
                  <c:v>82.93</c:v>
                </c:pt>
                <c:pt idx="2">
                  <c:v>92.31</c:v>
                </c:pt>
                <c:pt idx="3">
                  <c:v>92.5</c:v>
                </c:pt>
                <c:pt idx="4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DB-4236-AB82-491FE5709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90.73</c:v>
                </c:pt>
                <c:pt idx="1">
                  <c:v>91.64</c:v>
                </c:pt>
                <c:pt idx="2">
                  <c:v>91.6</c:v>
                </c:pt>
                <c:pt idx="3">
                  <c:v>92.03</c:v>
                </c:pt>
                <c:pt idx="4">
                  <c:v>93.29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B-4236-AB82-491FE5709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100.1</c:v>
                </c:pt>
                <c:pt idx="1">
                  <c:v>100.11</c:v>
                </c:pt>
                <c:pt idx="2">
                  <c:v>100.15</c:v>
                </c:pt>
                <c:pt idx="3">
                  <c:v>100.14</c:v>
                </c:pt>
                <c:pt idx="4">
                  <c:v>100.14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E3-4FA0-869F-104787241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101.09</c:v>
                </c:pt>
                <c:pt idx="1">
                  <c:v>94.43</c:v>
                </c:pt>
                <c:pt idx="2">
                  <c:v>101.18</c:v>
                </c:pt>
                <c:pt idx="3">
                  <c:v>89.58</c:v>
                </c:pt>
                <c:pt idx="4">
                  <c:v>96.86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3-4FA0-869F-104787241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53.99</c:v>
                </c:pt>
                <c:pt idx="1">
                  <c:v>55.38</c:v>
                </c:pt>
                <c:pt idx="2">
                  <c:v>56.73</c:v>
                </c:pt>
                <c:pt idx="3">
                  <c:v>58.09</c:v>
                </c:pt>
                <c:pt idx="4">
                  <c:v>59.44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DA-4E7A-A25A-C2FCB6182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34.76</c:v>
                </c:pt>
                <c:pt idx="1">
                  <c:v>36.130000000000003</c:v>
                </c:pt>
                <c:pt idx="2">
                  <c:v>38.409999999999997</c:v>
                </c:pt>
                <c:pt idx="3">
                  <c:v>43.41</c:v>
                </c:pt>
                <c:pt idx="4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A-4E7A-A25A-C2FCB6182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E8-4517-8EDC-451182D2D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8-4517-8EDC-451182D2D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2-45E7-A36F-EB8F04887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534.57000000000005</c:v>
                </c:pt>
                <c:pt idx="1">
                  <c:v>528.12</c:v>
                </c:pt>
                <c:pt idx="2">
                  <c:v>533.38</c:v>
                </c:pt>
                <c:pt idx="3">
                  <c:v>658.43</c:v>
                </c:pt>
                <c:pt idx="4">
                  <c:v>355.48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2-45E7-A36F-EB8F04887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197.99</c:v>
                </c:pt>
                <c:pt idx="1">
                  <c:v>189.3</c:v>
                </c:pt>
                <c:pt idx="2">
                  <c:v>182.23</c:v>
                </c:pt>
                <c:pt idx="3">
                  <c:v>164.91</c:v>
                </c:pt>
                <c:pt idx="4">
                  <c:v>160.66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A-4D65-A5D2-1CCEA5F9E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36.93</c:v>
                </c:pt>
                <c:pt idx="1">
                  <c:v>15.34</c:v>
                </c:pt>
                <c:pt idx="2">
                  <c:v>1.22</c:v>
                </c:pt>
                <c:pt idx="3">
                  <c:v>-8.1</c:v>
                </c:pt>
                <c:pt idx="4">
                  <c:v>35.03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A-4D65-A5D2-1CCEA5F9E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265.05</c:v>
                </c:pt>
                <c:pt idx="1">
                  <c:v>224.2</c:v>
                </c:pt>
                <c:pt idx="2">
                  <c:v>195.88</c:v>
                </c:pt>
                <c:pt idx="3">
                  <c:v>164.31</c:v>
                </c:pt>
                <c:pt idx="4">
                  <c:v>130.6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F-4AEE-9F53-C2E007357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406.44</c:v>
                </c:pt>
                <c:pt idx="1">
                  <c:v>254.5</c:v>
                </c:pt>
                <c:pt idx="2">
                  <c:v>365.75</c:v>
                </c:pt>
                <c:pt idx="3">
                  <c:v>482.31</c:v>
                </c:pt>
                <c:pt idx="4">
                  <c:v>543.6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F-4AEE-9F53-C2E007357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18.399999999999999</c:v>
                </c:pt>
                <c:pt idx="1">
                  <c:v>21.02</c:v>
                </c:pt>
                <c:pt idx="2">
                  <c:v>21.97</c:v>
                </c:pt>
                <c:pt idx="3">
                  <c:v>18.22</c:v>
                </c:pt>
                <c:pt idx="4">
                  <c:v>19.350000000000001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A-41D3-B5D9-C19832D65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35.93</c:v>
                </c:pt>
                <c:pt idx="1">
                  <c:v>36.1</c:v>
                </c:pt>
                <c:pt idx="2">
                  <c:v>35.5</c:v>
                </c:pt>
                <c:pt idx="3">
                  <c:v>35.119999999999997</c:v>
                </c:pt>
                <c:pt idx="4">
                  <c:v>30.03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A-41D3-B5D9-C19832D65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915.09</c:v>
                </c:pt>
                <c:pt idx="1">
                  <c:v>870.77</c:v>
                </c:pt>
                <c:pt idx="2">
                  <c:v>826.3</c:v>
                </c:pt>
                <c:pt idx="3">
                  <c:v>1052.97</c:v>
                </c:pt>
                <c:pt idx="4">
                  <c:v>1006.58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2-4A90-9F25-9AE2D7B3A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499.55</c:v>
                </c:pt>
                <c:pt idx="1">
                  <c:v>529.77</c:v>
                </c:pt>
                <c:pt idx="2">
                  <c:v>523.41999999999996</c:v>
                </c:pt>
                <c:pt idx="3">
                  <c:v>526.79</c:v>
                </c:pt>
                <c:pt idx="4">
                  <c:v>609.94000000000005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2-4A90-9F25-9AE2D7B3A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【273.50】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【421.62】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【92.21】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【574.95】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>
      <selection activeCell="B8" sqref="B8:H8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滋賀県　高島市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林業集落排水</v>
      </c>
      <c r="Q8" s="39"/>
      <c r="R8" s="39"/>
      <c r="S8" s="39"/>
      <c r="T8" s="39"/>
      <c r="U8" s="39"/>
      <c r="V8" s="39"/>
      <c r="W8" s="39" t="str">
        <f>データ!L6</f>
        <v>G2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45190</v>
      </c>
      <c r="AM8" s="41"/>
      <c r="AN8" s="41"/>
      <c r="AO8" s="41"/>
      <c r="AP8" s="41"/>
      <c r="AQ8" s="41"/>
      <c r="AR8" s="41"/>
      <c r="AS8" s="41"/>
      <c r="AT8" s="34">
        <f>データ!T6</f>
        <v>693.05</v>
      </c>
      <c r="AU8" s="34"/>
      <c r="AV8" s="34"/>
      <c r="AW8" s="34"/>
      <c r="AX8" s="34"/>
      <c r="AY8" s="34"/>
      <c r="AZ8" s="34"/>
      <c r="BA8" s="34"/>
      <c r="BB8" s="34">
        <f>データ!U6</f>
        <v>65.2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86.32</v>
      </c>
      <c r="J10" s="34"/>
      <c r="K10" s="34"/>
      <c r="L10" s="34"/>
      <c r="M10" s="34"/>
      <c r="N10" s="34"/>
      <c r="O10" s="34"/>
      <c r="P10" s="34">
        <f>データ!P6</f>
        <v>0.09</v>
      </c>
      <c r="Q10" s="34"/>
      <c r="R10" s="34"/>
      <c r="S10" s="34"/>
      <c r="T10" s="34"/>
      <c r="U10" s="34"/>
      <c r="V10" s="34"/>
      <c r="W10" s="34">
        <f>データ!Q6</f>
        <v>90.58</v>
      </c>
      <c r="X10" s="34"/>
      <c r="Y10" s="34"/>
      <c r="Z10" s="34"/>
      <c r="AA10" s="34"/>
      <c r="AB10" s="34"/>
      <c r="AC10" s="34"/>
      <c r="AD10" s="41">
        <f>データ!R6</f>
        <v>3300</v>
      </c>
      <c r="AE10" s="41"/>
      <c r="AF10" s="41"/>
      <c r="AG10" s="41"/>
      <c r="AH10" s="41"/>
      <c r="AI10" s="41"/>
      <c r="AJ10" s="41"/>
      <c r="AK10" s="2"/>
      <c r="AL10" s="41">
        <f>データ!V6</f>
        <v>40</v>
      </c>
      <c r="AM10" s="41"/>
      <c r="AN10" s="41"/>
      <c r="AO10" s="41"/>
      <c r="AP10" s="41"/>
      <c r="AQ10" s="41"/>
      <c r="AR10" s="41"/>
      <c r="AS10" s="41"/>
      <c r="AT10" s="34">
        <f>データ!W6</f>
        <v>0.04</v>
      </c>
      <c r="AU10" s="34"/>
      <c r="AV10" s="34"/>
      <c r="AW10" s="34"/>
      <c r="AX10" s="34"/>
      <c r="AY10" s="34"/>
      <c r="AZ10" s="34"/>
      <c r="BA10" s="34"/>
      <c r="BB10" s="34">
        <f>データ!X6</f>
        <v>1000</v>
      </c>
      <c r="BC10" s="34"/>
      <c r="BD10" s="34"/>
      <c r="BE10" s="34"/>
      <c r="BF10" s="34"/>
      <c r="BG10" s="34"/>
      <c r="BH10" s="34"/>
      <c r="BI10" s="34"/>
      <c r="BJ10" s="2"/>
      <c r="BK10" s="2"/>
      <c r="BL10" s="66" t="s">
        <v>22</v>
      </c>
      <c r="BM10" s="67"/>
      <c r="BN10" s="68" t="s">
        <v>23</v>
      </c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24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15">
      <c r="A14" s="2"/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114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0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0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0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0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0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0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0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0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0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0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0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0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0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0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0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0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0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0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0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0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0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0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3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5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0" t="s">
        <v>113</v>
      </c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2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0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2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0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2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0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2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0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2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0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2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0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2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0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2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0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2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0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2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0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2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0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2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0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2"/>
    </row>
    <row r="60" spans="1:78" ht="13.5" customHeight="1" x14ac:dyDescent="0.15">
      <c r="A60" s="2"/>
      <c r="B60" s="57" t="s">
        <v>28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0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2"/>
    </row>
    <row r="61" spans="1:78" ht="13.5" customHeight="1" x14ac:dyDescent="0.15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0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2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2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3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5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0" t="s">
        <v>115</v>
      </c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2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0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2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0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2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0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2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0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2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0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2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0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2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0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2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0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2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0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2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0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2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0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2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0"/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2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0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2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0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2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0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2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3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5"/>
    </row>
    <row r="83" spans="1:78" x14ac:dyDescent="0.15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【97.32】</v>
      </c>
      <c r="F85" s="12" t="str">
        <f>データ!AT6</f>
        <v>【273.50】</v>
      </c>
      <c r="G85" s="12" t="str">
        <f>データ!BE6</f>
        <v>【43.01】</v>
      </c>
      <c r="H85" s="12" t="str">
        <f>データ!BP6</f>
        <v>【421.62】</v>
      </c>
      <c r="I85" s="12" t="str">
        <f>データ!CA6</f>
        <v>【31.85】</v>
      </c>
      <c r="J85" s="12" t="str">
        <f>データ!CL6</f>
        <v>【574.95】</v>
      </c>
      <c r="K85" s="12" t="str">
        <f>データ!CW6</f>
        <v>【34.76】</v>
      </c>
      <c r="L85" s="12" t="str">
        <f>データ!DH6</f>
        <v>【92.21】</v>
      </c>
      <c r="M85" s="12" t="str">
        <f>データ!DS6</f>
        <v>【29.90】</v>
      </c>
      <c r="N85" s="12" t="str">
        <f>データ!ED6</f>
        <v>【0.00】</v>
      </c>
      <c r="O85" s="12" t="str">
        <f>データ!EO6</f>
        <v>【0.00】</v>
      </c>
    </row>
  </sheetData>
  <sheetProtection algorithmName="SHA-512" hashValue="yfjqMy/wif+1jxKgW12Ope/3sUBtTPTl2xSRCaURZ1wpDea298G8+gQSeixkRCpyAF8pNqhEv2I2IghQ3F2xMA==" saltValue="cHwlFkYXW00PlMC89W8Lp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252123</v>
      </c>
      <c r="D6" s="19">
        <f t="shared" si="3"/>
        <v>46</v>
      </c>
      <c r="E6" s="19">
        <f t="shared" si="3"/>
        <v>17</v>
      </c>
      <c r="F6" s="19">
        <f t="shared" si="3"/>
        <v>7</v>
      </c>
      <c r="G6" s="19">
        <f t="shared" si="3"/>
        <v>0</v>
      </c>
      <c r="H6" s="19" t="str">
        <f t="shared" si="3"/>
        <v>滋賀県　高島市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林業集落排水</v>
      </c>
      <c r="L6" s="19" t="str">
        <f t="shared" si="3"/>
        <v>G2</v>
      </c>
      <c r="M6" s="19" t="str">
        <f t="shared" si="3"/>
        <v>非設置</v>
      </c>
      <c r="N6" s="20" t="str">
        <f t="shared" si="3"/>
        <v>-</v>
      </c>
      <c r="O6" s="20">
        <f t="shared" si="3"/>
        <v>86.32</v>
      </c>
      <c r="P6" s="20">
        <f t="shared" si="3"/>
        <v>0.09</v>
      </c>
      <c r="Q6" s="20">
        <f t="shared" si="3"/>
        <v>90.58</v>
      </c>
      <c r="R6" s="20">
        <f t="shared" si="3"/>
        <v>3300</v>
      </c>
      <c r="S6" s="20">
        <f t="shared" si="3"/>
        <v>45190</v>
      </c>
      <c r="T6" s="20">
        <f t="shared" si="3"/>
        <v>693.05</v>
      </c>
      <c r="U6" s="20">
        <f t="shared" si="3"/>
        <v>65.2</v>
      </c>
      <c r="V6" s="20">
        <f t="shared" si="3"/>
        <v>40</v>
      </c>
      <c r="W6" s="20">
        <f t="shared" si="3"/>
        <v>0.04</v>
      </c>
      <c r="X6" s="20">
        <f t="shared" si="3"/>
        <v>1000</v>
      </c>
      <c r="Y6" s="21">
        <f>IF(Y7="",NA(),Y7)</f>
        <v>100.1</v>
      </c>
      <c r="Z6" s="21">
        <f t="shared" ref="Z6:AH6" si="4">IF(Z7="",NA(),Z7)</f>
        <v>100.11</v>
      </c>
      <c r="AA6" s="21">
        <f t="shared" si="4"/>
        <v>100.15</v>
      </c>
      <c r="AB6" s="21">
        <f t="shared" si="4"/>
        <v>100.14</v>
      </c>
      <c r="AC6" s="21">
        <f t="shared" si="4"/>
        <v>100.14</v>
      </c>
      <c r="AD6" s="21">
        <f t="shared" si="4"/>
        <v>101.09</v>
      </c>
      <c r="AE6" s="21">
        <f t="shared" si="4"/>
        <v>94.43</v>
      </c>
      <c r="AF6" s="21">
        <f t="shared" si="4"/>
        <v>101.18</v>
      </c>
      <c r="AG6" s="21">
        <f t="shared" si="4"/>
        <v>89.58</v>
      </c>
      <c r="AH6" s="21">
        <f t="shared" si="4"/>
        <v>96.86</v>
      </c>
      <c r="AI6" s="20" t="str">
        <f>IF(AI7="","",IF(AI7="-","【-】","【"&amp;SUBSTITUTE(TEXT(AI7,"#,##0.00"),"-","△")&amp;"】"))</f>
        <v>【97.32】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534.57000000000005</v>
      </c>
      <c r="AP6" s="21">
        <f t="shared" si="5"/>
        <v>528.12</v>
      </c>
      <c r="AQ6" s="21">
        <f t="shared" si="5"/>
        <v>533.38</v>
      </c>
      <c r="AR6" s="21">
        <f t="shared" si="5"/>
        <v>658.43</v>
      </c>
      <c r="AS6" s="21">
        <f t="shared" si="5"/>
        <v>355.48</v>
      </c>
      <c r="AT6" s="20" t="str">
        <f>IF(AT7="","",IF(AT7="-","【-】","【"&amp;SUBSTITUTE(TEXT(AT7,"#,##0.00"),"-","△")&amp;"】"))</f>
        <v>【273.50】</v>
      </c>
      <c r="AU6" s="21">
        <f>IF(AU7="",NA(),AU7)</f>
        <v>197.99</v>
      </c>
      <c r="AV6" s="21">
        <f t="shared" ref="AV6:BD6" si="6">IF(AV7="",NA(),AV7)</f>
        <v>189.3</v>
      </c>
      <c r="AW6" s="21">
        <f t="shared" si="6"/>
        <v>182.23</v>
      </c>
      <c r="AX6" s="21">
        <f t="shared" si="6"/>
        <v>164.91</v>
      </c>
      <c r="AY6" s="21">
        <f t="shared" si="6"/>
        <v>160.66</v>
      </c>
      <c r="AZ6" s="21">
        <f t="shared" si="6"/>
        <v>36.93</v>
      </c>
      <c r="BA6" s="21">
        <f t="shared" si="6"/>
        <v>15.34</v>
      </c>
      <c r="BB6" s="21">
        <f t="shared" si="6"/>
        <v>1.22</v>
      </c>
      <c r="BC6" s="21">
        <f t="shared" si="6"/>
        <v>-8.1</v>
      </c>
      <c r="BD6" s="21">
        <f t="shared" si="6"/>
        <v>35.03</v>
      </c>
      <c r="BE6" s="20" t="str">
        <f>IF(BE7="","",IF(BE7="-","【-】","【"&amp;SUBSTITUTE(TEXT(BE7,"#,##0.00"),"-","△")&amp;"】"))</f>
        <v>【43.01】</v>
      </c>
      <c r="BF6" s="21">
        <f>IF(BF7="",NA(),BF7)</f>
        <v>265.05</v>
      </c>
      <c r="BG6" s="21">
        <f t="shared" ref="BG6:BO6" si="7">IF(BG7="",NA(),BG7)</f>
        <v>224.2</v>
      </c>
      <c r="BH6" s="21">
        <f t="shared" si="7"/>
        <v>195.88</v>
      </c>
      <c r="BI6" s="21">
        <f t="shared" si="7"/>
        <v>164.31</v>
      </c>
      <c r="BJ6" s="21">
        <f t="shared" si="7"/>
        <v>130.6</v>
      </c>
      <c r="BK6" s="21">
        <f t="shared" si="7"/>
        <v>406.44</v>
      </c>
      <c r="BL6" s="21">
        <f t="shared" si="7"/>
        <v>254.5</v>
      </c>
      <c r="BM6" s="21">
        <f t="shared" si="7"/>
        <v>365.75</v>
      </c>
      <c r="BN6" s="21">
        <f t="shared" si="7"/>
        <v>482.31</v>
      </c>
      <c r="BO6" s="21">
        <f t="shared" si="7"/>
        <v>543.6</v>
      </c>
      <c r="BP6" s="20" t="str">
        <f>IF(BP7="","",IF(BP7="-","【-】","【"&amp;SUBSTITUTE(TEXT(BP7,"#,##0.00"),"-","△")&amp;"】"))</f>
        <v>【421.62】</v>
      </c>
      <c r="BQ6" s="21">
        <f>IF(BQ7="",NA(),BQ7)</f>
        <v>18.399999999999999</v>
      </c>
      <c r="BR6" s="21">
        <f t="shared" ref="BR6:BZ6" si="8">IF(BR7="",NA(),BR7)</f>
        <v>21.02</v>
      </c>
      <c r="BS6" s="21">
        <f t="shared" si="8"/>
        <v>21.97</v>
      </c>
      <c r="BT6" s="21">
        <f t="shared" si="8"/>
        <v>18.22</v>
      </c>
      <c r="BU6" s="21">
        <f t="shared" si="8"/>
        <v>19.350000000000001</v>
      </c>
      <c r="BV6" s="21">
        <f t="shared" si="8"/>
        <v>35.93</v>
      </c>
      <c r="BW6" s="21">
        <f t="shared" si="8"/>
        <v>36.1</v>
      </c>
      <c r="BX6" s="21">
        <f t="shared" si="8"/>
        <v>35.5</v>
      </c>
      <c r="BY6" s="21">
        <f t="shared" si="8"/>
        <v>35.119999999999997</v>
      </c>
      <c r="BZ6" s="21">
        <f t="shared" si="8"/>
        <v>30.03</v>
      </c>
      <c r="CA6" s="20" t="str">
        <f>IF(CA7="","",IF(CA7="-","【-】","【"&amp;SUBSTITUTE(TEXT(CA7,"#,##0.00"),"-","△")&amp;"】"))</f>
        <v>【31.85】</v>
      </c>
      <c r="CB6" s="21">
        <f>IF(CB7="",NA(),CB7)</f>
        <v>915.09</v>
      </c>
      <c r="CC6" s="21">
        <f t="shared" ref="CC6:CK6" si="9">IF(CC7="",NA(),CC7)</f>
        <v>870.77</v>
      </c>
      <c r="CD6" s="21">
        <f t="shared" si="9"/>
        <v>826.3</v>
      </c>
      <c r="CE6" s="21">
        <f t="shared" si="9"/>
        <v>1052.97</v>
      </c>
      <c r="CF6" s="21">
        <f t="shared" si="9"/>
        <v>1006.58</v>
      </c>
      <c r="CG6" s="21">
        <f t="shared" si="9"/>
        <v>499.55</v>
      </c>
      <c r="CH6" s="21">
        <f t="shared" si="9"/>
        <v>529.77</v>
      </c>
      <c r="CI6" s="21">
        <f t="shared" si="9"/>
        <v>523.41999999999996</v>
      </c>
      <c r="CJ6" s="21">
        <f t="shared" si="9"/>
        <v>526.79</v>
      </c>
      <c r="CK6" s="21">
        <f t="shared" si="9"/>
        <v>609.94000000000005</v>
      </c>
      <c r="CL6" s="20" t="str">
        <f>IF(CL7="","",IF(CL7="-","【-】","【"&amp;SUBSTITUTE(TEXT(CL7,"#,##0.00"),"-","△")&amp;"】"))</f>
        <v>【574.95】</v>
      </c>
      <c r="CM6" s="21">
        <f>IF(CM7="",NA(),CM7)</f>
        <v>45.45</v>
      </c>
      <c r="CN6" s="21">
        <f t="shared" ref="CN6:CV6" si="10">IF(CN7="",NA(),CN7)</f>
        <v>40.909999999999997</v>
      </c>
      <c r="CO6" s="21">
        <f t="shared" si="10"/>
        <v>40.909999999999997</v>
      </c>
      <c r="CP6" s="21">
        <f t="shared" si="10"/>
        <v>40.909999999999997</v>
      </c>
      <c r="CQ6" s="21">
        <f t="shared" si="10"/>
        <v>45.45</v>
      </c>
      <c r="CR6" s="21">
        <f t="shared" si="10"/>
        <v>42.48</v>
      </c>
      <c r="CS6" s="21">
        <f t="shared" si="10"/>
        <v>39.770000000000003</v>
      </c>
      <c r="CT6" s="21">
        <f t="shared" si="10"/>
        <v>38.96</v>
      </c>
      <c r="CU6" s="21">
        <f t="shared" si="10"/>
        <v>39.659999999999997</v>
      </c>
      <c r="CV6" s="21">
        <f t="shared" si="10"/>
        <v>35.700000000000003</v>
      </c>
      <c r="CW6" s="20" t="str">
        <f>IF(CW7="","",IF(CW7="-","【-】","【"&amp;SUBSTITUTE(TEXT(CW7,"#,##0.00"),"-","△")&amp;"】"))</f>
        <v>【34.76】</v>
      </c>
      <c r="CX6" s="21">
        <f>IF(CX7="",NA(),CX7)</f>
        <v>83.33</v>
      </c>
      <c r="CY6" s="21">
        <f t="shared" ref="CY6:DG6" si="11">IF(CY7="",NA(),CY7)</f>
        <v>82.93</v>
      </c>
      <c r="CZ6" s="21">
        <f t="shared" si="11"/>
        <v>92.31</v>
      </c>
      <c r="DA6" s="21">
        <f t="shared" si="11"/>
        <v>92.5</v>
      </c>
      <c r="DB6" s="21">
        <f t="shared" si="11"/>
        <v>95</v>
      </c>
      <c r="DC6" s="21">
        <f t="shared" si="11"/>
        <v>90.73</v>
      </c>
      <c r="DD6" s="21">
        <f t="shared" si="11"/>
        <v>91.64</v>
      </c>
      <c r="DE6" s="21">
        <f t="shared" si="11"/>
        <v>91.6</v>
      </c>
      <c r="DF6" s="21">
        <f t="shared" si="11"/>
        <v>92.03</v>
      </c>
      <c r="DG6" s="21">
        <f t="shared" si="11"/>
        <v>93.29</v>
      </c>
      <c r="DH6" s="20" t="str">
        <f>IF(DH7="","",IF(DH7="-","【-】","【"&amp;SUBSTITUTE(TEXT(DH7,"#,##0.00"),"-","△")&amp;"】"))</f>
        <v>【92.21】</v>
      </c>
      <c r="DI6" s="21">
        <f>IF(DI7="",NA(),DI7)</f>
        <v>53.99</v>
      </c>
      <c r="DJ6" s="21">
        <f t="shared" ref="DJ6:DR6" si="12">IF(DJ7="",NA(),DJ7)</f>
        <v>55.38</v>
      </c>
      <c r="DK6" s="21">
        <f t="shared" si="12"/>
        <v>56.73</v>
      </c>
      <c r="DL6" s="21">
        <f t="shared" si="12"/>
        <v>58.09</v>
      </c>
      <c r="DM6" s="21">
        <f t="shared" si="12"/>
        <v>59.44</v>
      </c>
      <c r="DN6" s="21">
        <f t="shared" si="12"/>
        <v>34.76</v>
      </c>
      <c r="DO6" s="21">
        <f t="shared" si="12"/>
        <v>36.130000000000003</v>
      </c>
      <c r="DP6" s="21">
        <f t="shared" si="12"/>
        <v>38.409999999999997</v>
      </c>
      <c r="DQ6" s="21">
        <f t="shared" si="12"/>
        <v>43.41</v>
      </c>
      <c r="DR6" s="21">
        <f t="shared" si="12"/>
        <v>33.5</v>
      </c>
      <c r="DS6" s="20" t="str">
        <f>IF(DS7="","",IF(DS7="-","【-】","【"&amp;SUBSTITUTE(TEXT(DS7,"#,##0.00"),"-","△")&amp;"】"))</f>
        <v>【29.90】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0">
        <f t="shared" si="13"/>
        <v>0</v>
      </c>
      <c r="EB6" s="20">
        <f t="shared" si="13"/>
        <v>0</v>
      </c>
      <c r="EC6" s="20">
        <f t="shared" si="13"/>
        <v>0</v>
      </c>
      <c r="ED6" s="20" t="str">
        <f>IF(ED7="","",IF(ED7="-","【-】","【"&amp;SUBSTITUTE(TEXT(ED7,"#,##0.00"),"-","△")&amp;"】"))</f>
        <v>【0.00】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0">
        <f t="shared" si="14"/>
        <v>0</v>
      </c>
      <c r="EK6" s="20">
        <f t="shared" si="14"/>
        <v>0</v>
      </c>
      <c r="EL6" s="20">
        <f t="shared" si="14"/>
        <v>0</v>
      </c>
      <c r="EM6" s="20">
        <f t="shared" si="14"/>
        <v>0</v>
      </c>
      <c r="EN6" s="20">
        <f t="shared" si="14"/>
        <v>0</v>
      </c>
      <c r="EO6" s="20" t="str">
        <f>IF(EO7="","",IF(EO7="-","【-】","【"&amp;SUBSTITUTE(TEXT(EO7,"#,##0.00"),"-","△")&amp;"】"))</f>
        <v>【0.00】</v>
      </c>
    </row>
    <row r="7" spans="1:148" s="22" customFormat="1" x14ac:dyDescent="0.15">
      <c r="A7" s="14"/>
      <c r="B7" s="23">
        <v>2024</v>
      </c>
      <c r="C7" s="23">
        <v>252123</v>
      </c>
      <c r="D7" s="23">
        <v>46</v>
      </c>
      <c r="E7" s="23">
        <v>17</v>
      </c>
      <c r="F7" s="23">
        <v>7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86.32</v>
      </c>
      <c r="P7" s="24">
        <v>0.09</v>
      </c>
      <c r="Q7" s="24">
        <v>90.58</v>
      </c>
      <c r="R7" s="24">
        <v>3300</v>
      </c>
      <c r="S7" s="24">
        <v>45190</v>
      </c>
      <c r="T7" s="24">
        <v>693.05</v>
      </c>
      <c r="U7" s="24">
        <v>65.2</v>
      </c>
      <c r="V7" s="24">
        <v>40</v>
      </c>
      <c r="W7" s="24">
        <v>0.04</v>
      </c>
      <c r="X7" s="24">
        <v>1000</v>
      </c>
      <c r="Y7" s="24">
        <v>100.1</v>
      </c>
      <c r="Z7" s="24">
        <v>100.11</v>
      </c>
      <c r="AA7" s="24">
        <v>100.15</v>
      </c>
      <c r="AB7" s="24">
        <v>100.14</v>
      </c>
      <c r="AC7" s="24">
        <v>100.14</v>
      </c>
      <c r="AD7" s="24">
        <v>101.09</v>
      </c>
      <c r="AE7" s="24">
        <v>94.43</v>
      </c>
      <c r="AF7" s="24">
        <v>101.18</v>
      </c>
      <c r="AG7" s="24">
        <v>89.58</v>
      </c>
      <c r="AH7" s="24">
        <v>96.86</v>
      </c>
      <c r="AI7" s="24">
        <v>97.32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534.57000000000005</v>
      </c>
      <c r="AP7" s="24">
        <v>528.12</v>
      </c>
      <c r="AQ7" s="24">
        <v>533.38</v>
      </c>
      <c r="AR7" s="24">
        <v>658.43</v>
      </c>
      <c r="AS7" s="24">
        <v>355.48</v>
      </c>
      <c r="AT7" s="24">
        <v>273.5</v>
      </c>
      <c r="AU7" s="24">
        <v>197.99</v>
      </c>
      <c r="AV7" s="24">
        <v>189.3</v>
      </c>
      <c r="AW7" s="24">
        <v>182.23</v>
      </c>
      <c r="AX7" s="24">
        <v>164.91</v>
      </c>
      <c r="AY7" s="24">
        <v>160.66</v>
      </c>
      <c r="AZ7" s="24">
        <v>36.93</v>
      </c>
      <c r="BA7" s="24">
        <v>15.34</v>
      </c>
      <c r="BB7" s="24">
        <v>1.22</v>
      </c>
      <c r="BC7" s="24">
        <v>-8.1</v>
      </c>
      <c r="BD7" s="24">
        <v>35.03</v>
      </c>
      <c r="BE7" s="24">
        <v>43.01</v>
      </c>
      <c r="BF7" s="24">
        <v>265.05</v>
      </c>
      <c r="BG7" s="24">
        <v>224.2</v>
      </c>
      <c r="BH7" s="24">
        <v>195.88</v>
      </c>
      <c r="BI7" s="24">
        <v>164.31</v>
      </c>
      <c r="BJ7" s="24">
        <v>130.6</v>
      </c>
      <c r="BK7" s="24">
        <v>406.44</v>
      </c>
      <c r="BL7" s="24">
        <v>254.5</v>
      </c>
      <c r="BM7" s="24">
        <v>365.75</v>
      </c>
      <c r="BN7" s="24">
        <v>482.31</v>
      </c>
      <c r="BO7" s="24">
        <v>543.6</v>
      </c>
      <c r="BP7" s="24">
        <v>421.62</v>
      </c>
      <c r="BQ7" s="24">
        <v>18.399999999999999</v>
      </c>
      <c r="BR7" s="24">
        <v>21.02</v>
      </c>
      <c r="BS7" s="24">
        <v>21.97</v>
      </c>
      <c r="BT7" s="24">
        <v>18.22</v>
      </c>
      <c r="BU7" s="24">
        <v>19.350000000000001</v>
      </c>
      <c r="BV7" s="24">
        <v>35.93</v>
      </c>
      <c r="BW7" s="24">
        <v>36.1</v>
      </c>
      <c r="BX7" s="24">
        <v>35.5</v>
      </c>
      <c r="BY7" s="24">
        <v>35.119999999999997</v>
      </c>
      <c r="BZ7" s="24">
        <v>30.03</v>
      </c>
      <c r="CA7" s="24">
        <v>31.85</v>
      </c>
      <c r="CB7" s="24">
        <v>915.09</v>
      </c>
      <c r="CC7" s="24">
        <v>870.77</v>
      </c>
      <c r="CD7" s="24">
        <v>826.3</v>
      </c>
      <c r="CE7" s="24">
        <v>1052.97</v>
      </c>
      <c r="CF7" s="24">
        <v>1006.58</v>
      </c>
      <c r="CG7" s="24">
        <v>499.55</v>
      </c>
      <c r="CH7" s="24">
        <v>529.77</v>
      </c>
      <c r="CI7" s="24">
        <v>523.41999999999996</v>
      </c>
      <c r="CJ7" s="24">
        <v>526.79</v>
      </c>
      <c r="CK7" s="24">
        <v>609.94000000000005</v>
      </c>
      <c r="CL7" s="24">
        <v>574.95000000000005</v>
      </c>
      <c r="CM7" s="24">
        <v>45.45</v>
      </c>
      <c r="CN7" s="24">
        <v>40.909999999999997</v>
      </c>
      <c r="CO7" s="24">
        <v>40.909999999999997</v>
      </c>
      <c r="CP7" s="24">
        <v>40.909999999999997</v>
      </c>
      <c r="CQ7" s="24">
        <v>45.45</v>
      </c>
      <c r="CR7" s="24">
        <v>42.48</v>
      </c>
      <c r="CS7" s="24">
        <v>39.770000000000003</v>
      </c>
      <c r="CT7" s="24">
        <v>38.96</v>
      </c>
      <c r="CU7" s="24">
        <v>39.659999999999997</v>
      </c>
      <c r="CV7" s="24">
        <v>35.700000000000003</v>
      </c>
      <c r="CW7" s="24">
        <v>34.76</v>
      </c>
      <c r="CX7" s="24">
        <v>83.33</v>
      </c>
      <c r="CY7" s="24">
        <v>82.93</v>
      </c>
      <c r="CZ7" s="24">
        <v>92.31</v>
      </c>
      <c r="DA7" s="24">
        <v>92.5</v>
      </c>
      <c r="DB7" s="24">
        <v>95</v>
      </c>
      <c r="DC7" s="24">
        <v>90.73</v>
      </c>
      <c r="DD7" s="24">
        <v>91.64</v>
      </c>
      <c r="DE7" s="24">
        <v>91.6</v>
      </c>
      <c r="DF7" s="24">
        <v>92.03</v>
      </c>
      <c r="DG7" s="24">
        <v>93.29</v>
      </c>
      <c r="DH7" s="24">
        <v>92.21</v>
      </c>
      <c r="DI7" s="24">
        <v>53.99</v>
      </c>
      <c r="DJ7" s="24">
        <v>55.38</v>
      </c>
      <c r="DK7" s="24">
        <v>56.73</v>
      </c>
      <c r="DL7" s="24">
        <v>58.09</v>
      </c>
      <c r="DM7" s="24">
        <v>59.44</v>
      </c>
      <c r="DN7" s="24">
        <v>34.76</v>
      </c>
      <c r="DO7" s="24">
        <v>36.130000000000003</v>
      </c>
      <c r="DP7" s="24">
        <v>38.409999999999997</v>
      </c>
      <c r="DQ7" s="24">
        <v>43.41</v>
      </c>
      <c r="DR7" s="24">
        <v>33.5</v>
      </c>
      <c r="DS7" s="24">
        <v>29.9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</v>
      </c>
      <c r="EB7" s="24">
        <v>0</v>
      </c>
      <c r="EC7" s="24">
        <v>0</v>
      </c>
      <c r="ED7" s="24">
        <v>0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</v>
      </c>
      <c r="EK7" s="24">
        <v>0</v>
      </c>
      <c r="EL7" s="24">
        <v>0</v>
      </c>
      <c r="EM7" s="24">
        <v>0</v>
      </c>
      <c r="EN7" s="24">
        <v>0</v>
      </c>
      <c r="EO7" s="24">
        <v>0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110</v>
      </c>
      <c r="E13" t="s">
        <v>111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太田　幸代</cp:lastModifiedBy>
  <cp:lastPrinted>2026-02-12T08:26:46Z</cp:lastPrinted>
  <dcterms:created xsi:type="dcterms:W3CDTF">2025-12-23T06:27:18Z</dcterms:created>
  <dcterms:modified xsi:type="dcterms:W3CDTF">2026-03-05T02:13:21Z</dcterms:modified>
  <cp:category/>
</cp:coreProperties>
</file>