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共通\庶務\02　★ホームページ用\経営比較分析表\R5決算\ホームページ用\"/>
    </mc:Choice>
  </mc:AlternateContent>
  <workbookProtection workbookAlgorithmName="SHA-512" workbookHashValue="VQyPaxoUM2folgkBYrBDvpdhYt4p0q1ncdOgDjNIIcO9FaGbWzaKCClXwxNAPQJI5AslwGmaBEHr/Pl5953suw==" workbookSaltValue="g5dLGw7mkJIXKDJ9tyJWfg=="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L10" i="4"/>
  <c r="AD10" i="4"/>
  <c r="I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<sst xmlns="http://schemas.openxmlformats.org/spreadsheetml/2006/main" count="231" uniqueCount="116">
  <si>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</si>
  <si>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</si>
  <si>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</si>
  <si>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</si>
  <si>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</si>
  <si>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</si>
  <si>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</si>
  <si>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</si>
  <si>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</si>
  <si>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</si>
  <si>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</si>
  <si>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</si>
  <si>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</si>
  <si>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</si>
  <si>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</si>
  <si>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</si>
  <si>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</si>
  <si>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</si>
  <si>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</si>
  <si>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</si>
  <si>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</si>
  <si>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</si>
  <si>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</si>
  <si>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</si>
  <si>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</si>
  <si>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</si>
  <si>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</si>
  <si>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</si>
  <si>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</si>
  <si>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</si>
  <si>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</si>
  <si>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</si>
  <si>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</si>
  <si>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</si>
  <si>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</si>
  <si>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</si>
  <si>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</si>
  <si>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</si>
  <si>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</si>
  <si>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</si>
  <si>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</si>
  <si>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</si>
  <si>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</si>
  <si>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</si>
  <si>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</si>
  <si>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</si>
  <si>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</si>
  <si>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</si>
  <si>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</si>
  <si>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</si>
  <si>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</si>
  <si>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</si>
  <si>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</si>
  <si>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</si>
  <si>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</si>
  <si>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</si>
  <si>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</si>
  <si>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</si>
  <si>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</si>
  <si>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</si>
  <si>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</si>
  <si>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</si>
  <si>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</si>
  <si>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</si>
  <si>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</si>
  <si>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</si>
  <si>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</si>
  <si>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</si>
  <si>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</si>
  <si>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</si>
  <si>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</si>
  <si>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</si>
  <si>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</si>
  <si>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</si>
  <si>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</si>
  <si>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</si>
  <si>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</si>
  <si>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</si>
  <si>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</si>
  <si>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</si>
  <si>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</si>
  <si>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</si>
  <si>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</si>
  <si>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</si>
  <si>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</si>
  <si>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</si>
  <si>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</si>
  <si>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</si>
  <si>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</si>
  <si>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</si>
  <si>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</si>
  <si>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</si>
  <si>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</si>
  <si>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</si>
  <si>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</si>
  <si>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</si>
  <si>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</si>
  <si>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</si>
  <si>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</si>
  <si>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</si>
  <si>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</si>
  <si>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</si>
  <si>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</si>
  <si>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</si>
  <si>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</si>
  <si>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</si>
  <si>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</si>
  <si>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</si>
  <si>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</si>
  <si>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</si>
  <si>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</si>
  <si>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</si>
  <si>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</si>
  <si>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33">
      <t>ホウテイタイヨウネンスウ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</si>
  <si>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当市の農業集落排水の面整備事業は完了しています。
　今後は施設の老朽化に伴う経費の増加が見込まれるなど、下水道事業を取り巻く状況は厳しさを増すことが予測されます。
　維持管理経費の削減や将来の改築更新といった投資的経費を抑えるため、公共下水道への接続を計画的に進めるとともに、公共下水道に接続できない施設は、農業集落排水施設維持管理適正化計画により計画的かつ効果的に改築更新を行います。</t>
    <rPh sb="1" eb="3">
      <t>トウシ</t>
    </rPh>
    <rPh sb="4" eb="6">
      <t>ノウギョウ</t>
    </rPh>
    <rPh sb="6" eb="8">
      <t>シュウラク</t>
    </rPh>
    <rPh sb="8" eb="10">
      <t>ハイスイ</t>
    </rPh>
    <rPh sb="11" eb="12">
      <t>メン</t>
    </rPh>
    <rPh sb="12" eb="14">
      <t>セイビ</t>
    </rPh>
    <rPh sb="14" eb="16">
      <t>ジギョウ</t>
    </rPh>
    <rPh sb="17" eb="19">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6" eb="58">
      <t>ジギョウ</t>
    </rPh>
    <rPh sb="59" eb="60">
      <t>ト</t>
    </rPh>
    <rPh sb="61" eb="62">
      <t>マ</t>
    </rPh>
    <rPh sb="63" eb="65">
      <t>ジョウキョウ</t>
    </rPh>
    <rPh sb="66" eb="67">
      <t>キビ</t>
    </rPh>
    <rPh sb="70" eb="71">
      <t>マ</t>
    </rPh>
    <rPh sb="75" eb="77">
      <t>ヨソク</t>
    </rPh>
    <rPh sb="139" eb="141">
      <t>コウキョウ</t>
    </rPh>
    <rPh sb="141" eb="144">
      <t>ゲスイドウ</t>
    </rPh>
    <rPh sb="145" eb="147">
      <t>セツゾク</t>
    </rPh>
    <rPh sb="151" eb="153">
      <t>シセツ</t>
    </rPh>
    <rPh sb="161" eb="163">
      <t>シセツ</t>
    </rPh>
    <rPh sb="163" eb="167">
      <t>イジカンリ</t>
    </rPh>
    <rPh sb="167" eb="170">
      <t>テキセイカ</t>
    </rPh>
    <rPh sb="170" eb="172">
      <t>ケイカク</t>
    </rPh>
    <rPh sb="175" eb="178">
      <t>ケイカクテキ</t>
    </rPh>
    <rPh sb="180" eb="183">
      <t>コウカテキ</t>
    </rPh>
    <rPh sb="184" eb="186">
      <t>カイチク</t>
    </rPh>
    <rPh sb="186" eb="188">
      <t>コウシン</t>
    </rPh>
    <rPh sb="189" eb="190">
      <t>オコナ</t>
    </rPh>
    <phoneticPr fontId="4"/>
  </si>
  <si>
    <t>①経常収支比率は、公共下水道への接続による収益減少のため前年度を下回った。
③流動比率は、手持ち資金が少なく、企業債償還額が多いことにより、１００％を下回っている。また、類似団体と比較して低位で推移していることから、資金の造成を図る必要がある。
④企業債残高対事業規模比率は、類似団体より低位で推移しているが、新たな更新を行っていないことから企業債償還が進み残高が減少しているためである。
⑤経費回収率は、公共下水道への接続により収益が減少したことで前年度を下回った。
⑥汚水処理原価は、公共下水道への接続による有収水量の減少により前年度を上回った。
⑦施設利用率は、処理水量の減少により、類似団体をわずかに下回った。
⑧水洗化率は、類似団体を上回っている。</t>
    <rPh sb="1" eb="7">
      <t>ケイジョウシュウシヒリツ</t>
    </rPh>
    <rPh sb="21" eb="23">
      <t>シュウエキ</t>
    </rPh>
    <rPh sb="23" eb="25">
      <t>ゲンショウ</t>
    </rPh>
    <rPh sb="28" eb="31">
      <t>ゼンネンド</t>
    </rPh>
    <rPh sb="32" eb="33">
      <t>シタ</t>
    </rPh>
    <rPh sb="39" eb="43">
      <t>リュウドウヒリツ</t>
    </rPh>
    <rPh sb="45" eb="47">
      <t>テモ</t>
    </rPh>
    <rPh sb="48" eb="50">
      <t>シキン</t>
    </rPh>
    <rPh sb="51" eb="52">
      <t>スク</t>
    </rPh>
    <rPh sb="55" eb="58">
      <t>キギョウサイ</t>
    </rPh>
    <rPh sb="58" eb="60">
      <t>ショウカン</t>
    </rPh>
    <rPh sb="60" eb="61">
      <t>ガク</t>
    </rPh>
    <rPh sb="62" eb="63">
      <t>オオ</t>
    </rPh>
    <rPh sb="75" eb="77">
      <t>シタマワ</t>
    </rPh>
    <rPh sb="94" eb="96">
      <t>テイイ</t>
    </rPh>
    <rPh sb="124" eb="132">
      <t>キギョウサイザンダカタイジギョウ</t>
    </rPh>
    <rPh sb="132" eb="136">
      <t>キボヒリツ</t>
    </rPh>
    <rPh sb="138" eb="140">
      <t>ルイジ</t>
    </rPh>
    <rPh sb="140" eb="142">
      <t>ダンタイ</t>
    </rPh>
    <rPh sb="144" eb="146">
      <t>テイイ</t>
    </rPh>
    <rPh sb="147" eb="149">
      <t>スイイ</t>
    </rPh>
    <rPh sb="155" eb="156">
      <t>アラ</t>
    </rPh>
    <rPh sb="158" eb="160">
      <t>コウシン</t>
    </rPh>
    <rPh sb="161" eb="162">
      <t>オコナ</t>
    </rPh>
    <rPh sb="171" eb="174">
      <t>キギョウサイ</t>
    </rPh>
    <rPh sb="174" eb="176">
      <t>ショウカン</t>
    </rPh>
    <rPh sb="177" eb="178">
      <t>スス</t>
    </rPh>
    <rPh sb="179" eb="181">
      <t>ザンダカ</t>
    </rPh>
    <rPh sb="182" eb="184">
      <t>ゲンショウ</t>
    </rPh>
    <rPh sb="196" eb="198">
      <t>ケイヒ</t>
    </rPh>
    <rPh sb="198" eb="201">
      <t>カイシュウリツ</t>
    </rPh>
    <rPh sb="203" eb="205">
      <t>コウキョウ</t>
    </rPh>
    <rPh sb="205" eb="208">
      <t>ゲスイドウ</t>
    </rPh>
    <rPh sb="210" eb="212">
      <t>セツゾク</t>
    </rPh>
    <rPh sb="218" eb="220">
      <t>ゲンショウ</t>
    </rPh>
    <rPh sb="225" eb="228">
      <t>ゼンネンド</t>
    </rPh>
    <rPh sb="229" eb="230">
      <t>シタ</t>
    </rPh>
    <rPh sb="236" eb="242">
      <t>オスイショリゲンカ</t>
    </rPh>
    <rPh sb="244" eb="246">
      <t>コウキョウ</t>
    </rPh>
    <rPh sb="246" eb="249">
      <t>ゲスイドウ</t>
    </rPh>
    <rPh sb="251" eb="253">
      <t>セツゾク</t>
    </rPh>
    <rPh sb="256" eb="260">
      <t>ユウシュウスイリョウ</t>
    </rPh>
    <rPh sb="261" eb="263">
      <t>ゲンショウ</t>
    </rPh>
    <rPh sb="266" eb="269">
      <t>ゼンネンド</t>
    </rPh>
    <rPh sb="270" eb="271">
      <t>ウワ</t>
    </rPh>
    <rPh sb="277" eb="281">
      <t>シセツリヨウ</t>
    </rPh>
    <rPh sb="281" eb="282">
      <t>リツ</t>
    </rPh>
    <rPh sb="284" eb="288">
      <t>ショリスイリョウ</t>
    </rPh>
    <rPh sb="289" eb="291">
      <t>ゲンショウ</t>
    </rPh>
    <rPh sb="295" eb="297">
      <t>ルイジ</t>
    </rPh>
    <rPh sb="297" eb="299">
      <t>ダンタイ</t>
    </rPh>
    <rPh sb="304" eb="305">
      <t>シタ</t>
    </rPh>
    <rPh sb="310" eb="315">
      <t>８スイセンカリツ</t>
    </rPh>
    <rPh sb="317" eb="321">
      <t>ルイジダンタイ</t>
    </rPh>
    <rPh sb="322" eb="32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</si>
</sst>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F-45E4-AE39-DE2EB2D0BE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3FDF-45E4-AE39-DE2EB2D0BE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61.4</c:v>
                </c:pt>
                <c:pt idx="1">
                  <c:v>62.06</c:v>
                </c:pt>
                <c:pt idx="2">
                  <c:v>57.39</c:v>
                </c:pt>
                <c:pt idx="3">
                  <c:v>53.17</c:v>
                </c:pt>
                <c:pt idx="4">
                  <c:v>51.96</c:v>
                </c:pt>
              </c:numCache>
            </c:numRef>
          </c:val>
          <c:extLst>
            <c:ext xmlns:c16="http://schemas.microsoft.com/office/drawing/2014/chart" uri="{C3380CC4-5D6E-409C-BE32-E72D297353CC}">
              <c16:uniqueId val="{00000000-654A-4533-B975-642EF2F2C1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54A-4533-B975-642EF2F2C1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96.11</c:v>
                </c:pt>
                <c:pt idx="1">
                  <c:v>96.37</c:v>
                </c:pt>
                <c:pt idx="2">
                  <c:v>96.43</c:v>
                </c:pt>
                <c:pt idx="3">
                  <c:v>96.64</c:v>
                </c:pt>
                <c:pt idx="4">
                  <c:v>96.62</c:v>
                </c:pt>
              </c:numCache>
            </c:numRef>
          </c:val>
          <c:extLst>
            <c:ext xmlns:c16="http://schemas.microsoft.com/office/drawing/2014/chart" uri="{C3380CC4-5D6E-409C-BE32-E72D297353CC}">
              <c16:uniqueId val="{00000000-D51E-4BB2-A62E-92EA60ECA4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D51E-4BB2-A62E-92EA60ECA4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100.91</c:v>
                </c:pt>
                <c:pt idx="1">
                  <c:v>102.83</c:v>
                </c:pt>
                <c:pt idx="2">
                  <c:v>100.98</c:v>
                </c:pt>
                <c:pt idx="3">
                  <c:v>101.31</c:v>
                </c:pt>
                <c:pt idx="4">
                  <c:v>100.88</c:v>
                </c:pt>
              </c:numCache>
            </c:numRef>
          </c:val>
          <c:extLst>
            <c:ext xmlns:c16="http://schemas.microsoft.com/office/drawing/2014/chart" uri="{C3380CC4-5D6E-409C-BE32-E72D297353CC}">
              <c16:uniqueId val="{00000000-E8D2-4358-9FA0-1D911C6F0D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E8D2-4358-9FA0-1D911C6F0D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57.21</c:v>
                </c:pt>
                <c:pt idx="1">
                  <c:v>58.69</c:v>
                </c:pt>
                <c:pt idx="2">
                  <c:v>60.06</c:v>
                </c:pt>
                <c:pt idx="3">
                  <c:v>61.45</c:v>
                </c:pt>
                <c:pt idx="4">
                  <c:v>62.81</c:v>
                </c:pt>
              </c:numCache>
            </c:numRef>
          </c:val>
          <c:extLst>
            <c:ext xmlns:c16="http://schemas.microsoft.com/office/drawing/2014/chart" uri="{C3380CC4-5D6E-409C-BE32-E72D297353CC}">
              <c16:uniqueId val="{00000000-7485-44B5-A15E-DE52D2AABD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7485-44B5-A15E-DE52D2AABD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7-479A-A888-8AB9722A36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07-479A-A888-8AB9722A36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1.29</c:v>
                </c:pt>
                <c:pt idx="1">
                  <c:v>0</c:v>
                </c:pt>
                <c:pt idx="2">
                  <c:v>0</c:v>
                </c:pt>
                <c:pt idx="3">
                  <c:v>0</c:v>
                </c:pt>
                <c:pt idx="4">
                  <c:v>0</c:v>
                </c:pt>
              </c:numCache>
            </c:numRef>
          </c:val>
          <c:extLst>
            <c:ext xmlns:c16="http://schemas.microsoft.com/office/drawing/2014/chart" uri="{C3380CC4-5D6E-409C-BE32-E72D297353CC}">
              <c16:uniqueId val="{00000000-AB0D-41BC-A926-9B5225FF2B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AB0D-41BC-A926-9B5225FF2B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26.47</c:v>
                </c:pt>
                <c:pt idx="1">
                  <c:v>15.4</c:v>
                </c:pt>
                <c:pt idx="2">
                  <c:v>13.35</c:v>
                </c:pt>
                <c:pt idx="3">
                  <c:v>13.09</c:v>
                </c:pt>
                <c:pt idx="4">
                  <c:v>20.07</c:v>
                </c:pt>
              </c:numCache>
            </c:numRef>
          </c:val>
          <c:extLst>
            <c:ext xmlns:c16="http://schemas.microsoft.com/office/drawing/2014/chart" uri="{C3380CC4-5D6E-409C-BE32-E72D297353CC}">
              <c16:uniqueId val="{00000000-F7D7-447F-A578-A0C8F040F4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F7D7-447F-A578-A0C8F040F4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119.03</c:v>
                </c:pt>
                <c:pt idx="1">
                  <c:v>107.75</c:v>
                </c:pt>
                <c:pt idx="2">
                  <c:v>86.58</c:v>
                </c:pt>
                <c:pt idx="3">
                  <c:v>68.11</c:v>
                </c:pt>
                <c:pt idx="4">
                  <c:v>58.33</c:v>
                </c:pt>
              </c:numCache>
            </c:numRef>
          </c:val>
          <c:extLst>
            <c:ext xmlns:c16="http://schemas.microsoft.com/office/drawing/2014/chart" uri="{C3380CC4-5D6E-409C-BE32-E72D297353CC}">
              <c16:uniqueId val="{00000000-5072-4179-933C-BDB321F56F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5072-4179-933C-BDB321F56F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49.87</c:v>
                </c:pt>
                <c:pt idx="1">
                  <c:v>47.3</c:v>
                </c:pt>
                <c:pt idx="2">
                  <c:v>42.18</c:v>
                </c:pt>
                <c:pt idx="3">
                  <c:v>50.69</c:v>
                </c:pt>
                <c:pt idx="4">
                  <c:v>43.69</c:v>
                </c:pt>
              </c:numCache>
            </c:numRef>
          </c:val>
          <c:extLst>
            <c:ext xmlns:c16="http://schemas.microsoft.com/office/drawing/2014/chart" uri="{C3380CC4-5D6E-409C-BE32-E72D297353CC}">
              <c16:uniqueId val="{00000000-9B35-4D6E-ABB7-8C800B4304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B35-4D6E-ABB7-8C800B4304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338.57</c:v>
                </c:pt>
                <c:pt idx="1">
                  <c:v>337.04</c:v>
                </c:pt>
                <c:pt idx="2">
                  <c:v>403.1</c:v>
                </c:pt>
                <c:pt idx="3">
                  <c:v>340.58</c:v>
                </c:pt>
                <c:pt idx="4">
                  <c:v>397.14</c:v>
                </c:pt>
              </c:numCache>
            </c:numRef>
          </c:val>
          <c:extLst>
            <c:ext xmlns:c16="http://schemas.microsoft.com/office/drawing/2014/chart" uri="{C3380CC4-5D6E-409C-BE32-E72D297353CC}">
              <c16:uniqueId val="{00000000-87EB-4C1D-AD4B-58E5BA4BBB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87EB-4C1D-AD4B-58E5BA4BBB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高島市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45783</v>
      </c>
      <c r="AM8" s="41"/>
      <c r="AN8" s="41"/>
      <c r="AO8" s="41"/>
      <c r="AP8" s="41"/>
      <c r="AQ8" s="41"/>
      <c r="AR8" s="41"/>
      <c r="AS8" s="41"/>
      <c r="AT8" s="34">
        <f>データ!T6</f>
        <v>693.05</v>
      </c>
      <c r="AU8" s="34"/>
      <c r="AV8" s="34"/>
      <c r="AW8" s="34"/>
      <c r="AX8" s="34"/>
      <c r="AY8" s="34"/>
      <c r="AZ8" s="34"/>
      <c r="BA8" s="34"/>
      <c r="BB8" s="34">
        <f>データ!U6</f>
        <v>66.06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90.06</v>
      </c>
      <c r="J10" s="34"/>
      <c r="K10" s="34"/>
      <c r="L10" s="34"/>
      <c r="M10" s="34"/>
      <c r="N10" s="34"/>
      <c r="O10" s="34"/>
      <c r="P10" s="34">
        <f>データ!P6</f>
        <v>6.64</v>
      </c>
      <c r="Q10" s="34"/>
      <c r="R10" s="34"/>
      <c r="S10" s="34"/>
      <c r="T10" s="34"/>
      <c r="U10" s="34"/>
      <c r="V10" s="34"/>
      <c r="W10" s="34">
        <f>データ!Q6</f>
        <v>89.44</v>
      </c>
      <c r="X10" s="34"/>
      <c r="Y10" s="34"/>
      <c r="Z10" s="34"/>
      <c r="AA10" s="34"/>
      <c r="AB10" s="34"/>
      <c r="AC10" s="34"/>
      <c r="AD10" s="41">
        <f>データ!R6</f>
        <v>3300</v>
      </c>
      <c r="AE10" s="41"/>
      <c r="AF10" s="41"/>
      <c r="AG10" s="41"/>
      <c r="AH10" s="41"/>
      <c r="AI10" s="41"/>
      <c r="AJ10" s="41"/>
      <c r="AK10" s="2"/>
      <c r="AL10" s="41">
        <f>データ!V6</f>
        <v>3015</v>
      </c>
      <c r="AM10" s="41"/>
      <c r="AN10" s="41"/>
      <c r="AO10" s="41"/>
      <c r="AP10" s="41"/>
      <c r="AQ10" s="41"/>
      <c r="AR10" s="41"/>
      <c r="AS10" s="41"/>
      <c r="AT10" s="34">
        <f>データ!W6</f>
        <v>5.0199999999999996</v>
      </c>
      <c r="AU10" s="34"/>
      <c r="AV10" s="34"/>
      <c r="AW10" s="34"/>
      <c r="AX10" s="34"/>
      <c r="AY10" s="34"/>
      <c r="AZ10" s="34"/>
      <c r="BA10" s="34"/>
      <c r="BB10" s="34">
        <f>データ!X6</f>
        <v>600.6</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8/b+03rmEjQU0GjDudejl64Mv+i2E1IsX3/ZnnOcveShL67MjRAfuyY2zij3Co7+xbfBRpZmLDNASDvYMiOMQ==" saltValue="m2WNnwvwAV7J7Dg9V7zS8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252123</v>
      </c>
      <c r="D6" s="19">
        <f t="shared" si="3"/>
        <v>46</v>
      </c>
      <c r="E6" s="19">
        <f t="shared" si="3"/>
        <v>17</v>
      </c>
      <c r="F6" s="19">
        <f t="shared" si="3"/>
        <v>5</v>
      </c>
      <c r="G6" s="19">
        <f t="shared" si="3"/>
        <v>0</v>
      </c>
      <c r="H6" s="19" t="str">
        <f t="shared" si="3"/>
        <v>滋賀県　高島市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90.06</v>
      </c>
      <c r="P6" s="20">
        <f t="shared" si="3"/>
        <v>6.64</v>
      </c>
      <c r="Q6" s="20">
        <f t="shared" si="3"/>
        <v>89.44</v>
      </c>
      <c r="R6" s="20">
        <f t="shared" si="3"/>
        <v>3300</v>
      </c>
      <c r="S6" s="20">
        <f t="shared" si="3"/>
        <v>45783</v>
      </c>
      <c r="T6" s="20">
        <f t="shared" si="3"/>
        <v>693.05</v>
      </c>
      <c r="U6" s="20">
        <f t="shared" si="3"/>
        <v>66.06</v>
      </c>
      <c r="V6" s="20">
        <f t="shared" si="3"/>
        <v>3015</v>
      </c>
      <c r="W6" s="20">
        <f t="shared" si="3"/>
        <v>5.0199999999999996</v>
      </c>
      <c r="X6" s="20">
        <f t="shared" si="3"/>
        <v>600.6</v>
      </c>
      <c r="Y6" s="21">
        <f>IF(Y7="",NA(),Y7)</f>
        <v>100.91</v>
      </c>
      <c r="Z6" s="21">
        <f t="shared" ref="Z6:AH6" si="4">IF(Z7="",NA(),Z7)</f>
        <v>102.83</v>
      </c>
      <c r="AA6" s="21">
        <f t="shared" si="4"/>
        <v>100.98</v>
      </c>
      <c r="AB6" s="21">
        <f t="shared" si="4"/>
        <v>101.31</v>
      </c>
      <c r="AC6" s="21">
        <f t="shared" si="4"/>
        <v>100.88</v>
      </c>
      <c r="AD6" s="21">
        <f t="shared" si="4"/>
        <v>101.91</v>
      </c>
      <c r="AE6" s="21">
        <f t="shared" si="4"/>
        <v>103.09</v>
      </c>
      <c r="AF6" s="21">
        <f t="shared" si="4"/>
        <v>102.11</v>
      </c>
      <c r="AG6" s="21">
        <f t="shared" si="4"/>
        <v>101.91</v>
      </c>
      <c r="AH6" s="21">
        <f t="shared" si="4"/>
        <v>103.07</v>
      </c>
      <c r="AI6" s="20" t="str">
        <f>IF(AI7="","",IF(AI7="-","【-】","【"&amp;SUBSTITUTE(TEXT(AI7,"#,##0.00"),"-","△")&amp;"】"))</f>
        <v>【104.44】</v>
      </c>
      <c r="AJ6" s="21">
        <f>IF(AJ7="",NA(),AJ7)</f>
        <v>1.29</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26.47</v>
      </c>
      <c r="AV6" s="21">
        <f t="shared" ref="AV6:BD6" si="6">IF(AV7="",NA(),AV7)</f>
        <v>15.4</v>
      </c>
      <c r="AW6" s="21">
        <f t="shared" si="6"/>
        <v>13.35</v>
      </c>
      <c r="AX6" s="21">
        <f t="shared" si="6"/>
        <v>13.09</v>
      </c>
      <c r="AY6" s="21">
        <f t="shared" si="6"/>
        <v>20.07</v>
      </c>
      <c r="AZ6" s="21">
        <f t="shared" si="6"/>
        <v>44.14</v>
      </c>
      <c r="BA6" s="21">
        <f t="shared" si="6"/>
        <v>37.24</v>
      </c>
      <c r="BB6" s="21">
        <f t="shared" si="6"/>
        <v>33.58</v>
      </c>
      <c r="BC6" s="21">
        <f t="shared" si="6"/>
        <v>35.42</v>
      </c>
      <c r="BD6" s="21">
        <f t="shared" si="6"/>
        <v>39.82</v>
      </c>
      <c r="BE6" s="20" t="str">
        <f>IF(BE7="","",IF(BE7="-","【-】","【"&amp;SUBSTITUTE(TEXT(BE7,"#,##0.00"),"-","△")&amp;"】"))</f>
        <v>【42.02】</v>
      </c>
      <c r="BF6" s="21">
        <f>IF(BF7="",NA(),BF7)</f>
        <v>119.03</v>
      </c>
      <c r="BG6" s="21">
        <f t="shared" ref="BG6:BO6" si="7">IF(BG7="",NA(),BG7)</f>
        <v>107.75</v>
      </c>
      <c r="BH6" s="21">
        <f t="shared" si="7"/>
        <v>86.58</v>
      </c>
      <c r="BI6" s="21">
        <f t="shared" si="7"/>
        <v>68.11</v>
      </c>
      <c r="BJ6" s="21">
        <f t="shared" si="7"/>
        <v>58.33</v>
      </c>
      <c r="BK6" s="21">
        <f t="shared" si="7"/>
        <v>654.71</v>
      </c>
      <c r="BL6" s="21">
        <f t="shared" si="7"/>
        <v>783.8</v>
      </c>
      <c r="BM6" s="21">
        <f t="shared" si="7"/>
        <v>778.81</v>
      </c>
      <c r="BN6" s="21">
        <f t="shared" si="7"/>
        <v>718.49</v>
      </c>
      <c r="BO6" s="21">
        <f t="shared" si="7"/>
        <v>743.31</v>
      </c>
      <c r="BP6" s="20" t="str">
        <f>IF(BP7="","",IF(BP7="-","【-】","【"&amp;SUBSTITUTE(TEXT(BP7,"#,##0.00"),"-","△")&amp;"】"))</f>
        <v>【785.10】</v>
      </c>
      <c r="BQ6" s="21">
        <f>IF(BQ7="",NA(),BQ7)</f>
        <v>49.87</v>
      </c>
      <c r="BR6" s="21">
        <f t="shared" ref="BR6:BZ6" si="8">IF(BR7="",NA(),BR7)</f>
        <v>47.3</v>
      </c>
      <c r="BS6" s="21">
        <f t="shared" si="8"/>
        <v>42.18</v>
      </c>
      <c r="BT6" s="21">
        <f t="shared" si="8"/>
        <v>50.69</v>
      </c>
      <c r="BU6" s="21">
        <f t="shared" si="8"/>
        <v>43.69</v>
      </c>
      <c r="BV6" s="21">
        <f t="shared" si="8"/>
        <v>65.37</v>
      </c>
      <c r="BW6" s="21">
        <f t="shared" si="8"/>
        <v>68.11</v>
      </c>
      <c r="BX6" s="21">
        <f t="shared" si="8"/>
        <v>67.23</v>
      </c>
      <c r="BY6" s="21">
        <f t="shared" si="8"/>
        <v>61.82</v>
      </c>
      <c r="BZ6" s="21">
        <f t="shared" si="8"/>
        <v>61.15</v>
      </c>
      <c r="CA6" s="20" t="str">
        <f>IF(CA7="","",IF(CA7="-","【-】","【"&amp;SUBSTITUTE(TEXT(CA7,"#,##0.00"),"-","△")&amp;"】"))</f>
        <v>【56.93】</v>
      </c>
      <c r="CB6" s="21">
        <f>IF(CB7="",NA(),CB7)</f>
        <v>338.57</v>
      </c>
      <c r="CC6" s="21">
        <f t="shared" ref="CC6:CK6" si="9">IF(CC7="",NA(),CC7)</f>
        <v>337.04</v>
      </c>
      <c r="CD6" s="21">
        <f t="shared" si="9"/>
        <v>403.1</v>
      </c>
      <c r="CE6" s="21">
        <f t="shared" si="9"/>
        <v>340.58</v>
      </c>
      <c r="CF6" s="21">
        <f t="shared" si="9"/>
        <v>397.14</v>
      </c>
      <c r="CG6" s="21">
        <f t="shared" si="9"/>
        <v>228.99</v>
      </c>
      <c r="CH6" s="21">
        <f t="shared" si="9"/>
        <v>222.41</v>
      </c>
      <c r="CI6" s="21">
        <f t="shared" si="9"/>
        <v>228.21</v>
      </c>
      <c r="CJ6" s="21">
        <f t="shared" si="9"/>
        <v>246.9</v>
      </c>
      <c r="CK6" s="21">
        <f t="shared" si="9"/>
        <v>250.43</v>
      </c>
      <c r="CL6" s="20" t="str">
        <f>IF(CL7="","",IF(CL7="-","【-】","【"&amp;SUBSTITUTE(TEXT(CL7,"#,##0.00"),"-","△")&amp;"】"))</f>
        <v>【271.15】</v>
      </c>
      <c r="CM6" s="21">
        <f>IF(CM7="",NA(),CM7)</f>
        <v>61.4</v>
      </c>
      <c r="CN6" s="21">
        <f t="shared" ref="CN6:CV6" si="10">IF(CN7="",NA(),CN7)</f>
        <v>62.06</v>
      </c>
      <c r="CO6" s="21">
        <f t="shared" si="10"/>
        <v>57.39</v>
      </c>
      <c r="CP6" s="21">
        <f t="shared" si="10"/>
        <v>53.17</v>
      </c>
      <c r="CQ6" s="21">
        <f t="shared" si="10"/>
        <v>51.96</v>
      </c>
      <c r="CR6" s="21">
        <f t="shared" si="10"/>
        <v>54.06</v>
      </c>
      <c r="CS6" s="21">
        <f t="shared" si="10"/>
        <v>55.26</v>
      </c>
      <c r="CT6" s="21">
        <f t="shared" si="10"/>
        <v>54.54</v>
      </c>
      <c r="CU6" s="21">
        <f t="shared" si="10"/>
        <v>52.9</v>
      </c>
      <c r="CV6" s="21">
        <f t="shared" si="10"/>
        <v>52.63</v>
      </c>
      <c r="CW6" s="20" t="str">
        <f>IF(CW7="","",IF(CW7="-","【-】","【"&amp;SUBSTITUTE(TEXT(CW7,"#,##0.00"),"-","△")&amp;"】"))</f>
        <v>【49.87】</v>
      </c>
      <c r="CX6" s="21">
        <f>IF(CX7="",NA(),CX7)</f>
        <v>96.11</v>
      </c>
      <c r="CY6" s="21">
        <f t="shared" ref="CY6:DG6" si="11">IF(CY7="",NA(),CY7)</f>
        <v>96.37</v>
      </c>
      <c r="CZ6" s="21">
        <f t="shared" si="11"/>
        <v>96.43</v>
      </c>
      <c r="DA6" s="21">
        <f t="shared" si="11"/>
        <v>96.64</v>
      </c>
      <c r="DB6" s="21">
        <f t="shared" si="11"/>
        <v>96.62</v>
      </c>
      <c r="DC6" s="21">
        <f t="shared" si="11"/>
        <v>90.11</v>
      </c>
      <c r="DD6" s="21">
        <f t="shared" si="11"/>
        <v>90.52</v>
      </c>
      <c r="DE6" s="21">
        <f t="shared" si="11"/>
        <v>90.3</v>
      </c>
      <c r="DF6" s="21">
        <f t="shared" si="11"/>
        <v>90.3</v>
      </c>
      <c r="DG6" s="21">
        <f t="shared" si="11"/>
        <v>90.32</v>
      </c>
      <c r="DH6" s="20" t="str">
        <f>IF(DH7="","",IF(DH7="-","【-】","【"&amp;SUBSTITUTE(TEXT(DH7,"#,##0.00"),"-","△")&amp;"】"))</f>
        <v>【87.54】</v>
      </c>
      <c r="DI6" s="21">
        <f>IF(DI7="",NA(),DI7)</f>
        <v>57.21</v>
      </c>
      <c r="DJ6" s="21">
        <f t="shared" ref="DJ6:DR6" si="12">IF(DJ7="",NA(),DJ7)</f>
        <v>58.69</v>
      </c>
      <c r="DK6" s="21">
        <f t="shared" si="12"/>
        <v>60.06</v>
      </c>
      <c r="DL6" s="21">
        <f t="shared" si="12"/>
        <v>61.45</v>
      </c>
      <c r="DM6" s="21">
        <f t="shared" si="12"/>
        <v>62.81</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252123</v>
      </c>
      <c r="D7" s="23">
        <v>46</v>
      </c>
      <c r="E7" s="23">
        <v>17</v>
      </c>
      <c r="F7" s="23">
        <v>5</v>
      </c>
      <c r="G7" s="23">
        <v>0</v>
      </c>
      <c r="H7" s="23" t="s">
        <v>95</v>
      </c>
      <c r="I7" s="23" t="s">
        <v>96</v>
      </c>
      <c r="J7" s="23" t="s">
        <v>97</v>
      </c>
      <c r="K7" s="23" t="s">
        <v>98</v>
      </c>
      <c r="L7" s="23" t="s">
        <v>99</v>
      </c>
      <c r="M7" s="23" t="s">
        <v>100</v>
      </c>
      <c r="N7" s="24" t="s">
        <v>101</v>
      </c>
      <c r="O7" s="24">
        <v>90.06</v>
      </c>
      <c r="P7" s="24">
        <v>6.64</v>
      </c>
      <c r="Q7" s="24">
        <v>89.44</v>
      </c>
      <c r="R7" s="24">
        <v>3300</v>
      </c>
      <c r="S7" s="24">
        <v>45783</v>
      </c>
      <c r="T7" s="24">
        <v>693.05</v>
      </c>
      <c r="U7" s="24">
        <v>66.06</v>
      </c>
      <c r="V7" s="24">
        <v>3015</v>
      </c>
      <c r="W7" s="24">
        <v>5.0199999999999996</v>
      </c>
      <c r="X7" s="24">
        <v>600.6</v>
      </c>
      <c r="Y7" s="24">
        <v>100.91</v>
      </c>
      <c r="Z7" s="24">
        <v>102.83</v>
      </c>
      <c r="AA7" s="24">
        <v>100.98</v>
      </c>
      <c r="AB7" s="24">
        <v>101.31</v>
      </c>
      <c r="AC7" s="24">
        <v>100.88</v>
      </c>
      <c r="AD7" s="24">
        <v>101.91</v>
      </c>
      <c r="AE7" s="24">
        <v>103.09</v>
      </c>
      <c r="AF7" s="24">
        <v>102.11</v>
      </c>
      <c r="AG7" s="24">
        <v>101.91</v>
      </c>
      <c r="AH7" s="24">
        <v>103.07</v>
      </c>
      <c r="AI7" s="24">
        <v>104.44</v>
      </c>
      <c r="AJ7" s="24">
        <v>1.29</v>
      </c>
      <c r="AK7" s="24">
        <v>0</v>
      </c>
      <c r="AL7" s="24">
        <v>0</v>
      </c>
      <c r="AM7" s="24">
        <v>0</v>
      </c>
      <c r="AN7" s="24">
        <v>0</v>
      </c>
      <c r="AO7" s="24">
        <v>127.98</v>
      </c>
      <c r="AP7" s="24">
        <v>101.24</v>
      </c>
      <c r="AQ7" s="24">
        <v>124.9</v>
      </c>
      <c r="AR7" s="24">
        <v>124.8</v>
      </c>
      <c r="AS7" s="24">
        <v>120.64</v>
      </c>
      <c r="AT7" s="24">
        <v>124.06</v>
      </c>
      <c r="AU7" s="24">
        <v>26.47</v>
      </c>
      <c r="AV7" s="24">
        <v>15.4</v>
      </c>
      <c r="AW7" s="24">
        <v>13.35</v>
      </c>
      <c r="AX7" s="24">
        <v>13.09</v>
      </c>
      <c r="AY7" s="24">
        <v>20.07</v>
      </c>
      <c r="AZ7" s="24">
        <v>44.14</v>
      </c>
      <c r="BA7" s="24">
        <v>37.24</v>
      </c>
      <c r="BB7" s="24">
        <v>33.58</v>
      </c>
      <c r="BC7" s="24">
        <v>35.42</v>
      </c>
      <c r="BD7" s="24">
        <v>39.82</v>
      </c>
      <c r="BE7" s="24">
        <v>42.02</v>
      </c>
      <c r="BF7" s="24">
        <v>119.03</v>
      </c>
      <c r="BG7" s="24">
        <v>107.75</v>
      </c>
      <c r="BH7" s="24">
        <v>86.58</v>
      </c>
      <c r="BI7" s="24">
        <v>68.11</v>
      </c>
      <c r="BJ7" s="24">
        <v>58.33</v>
      </c>
      <c r="BK7" s="24">
        <v>654.71</v>
      </c>
      <c r="BL7" s="24">
        <v>783.8</v>
      </c>
      <c r="BM7" s="24">
        <v>778.81</v>
      </c>
      <c r="BN7" s="24">
        <v>718.49</v>
      </c>
      <c r="BO7" s="24">
        <v>743.31</v>
      </c>
      <c r="BP7" s="24">
        <v>785.1</v>
      </c>
      <c r="BQ7" s="24">
        <v>49.87</v>
      </c>
      <c r="BR7" s="24">
        <v>47.3</v>
      </c>
      <c r="BS7" s="24">
        <v>42.18</v>
      </c>
      <c r="BT7" s="24">
        <v>50.69</v>
      </c>
      <c r="BU7" s="24">
        <v>43.69</v>
      </c>
      <c r="BV7" s="24">
        <v>65.37</v>
      </c>
      <c r="BW7" s="24">
        <v>68.11</v>
      </c>
      <c r="BX7" s="24">
        <v>67.23</v>
      </c>
      <c r="BY7" s="24">
        <v>61.82</v>
      </c>
      <c r="BZ7" s="24">
        <v>61.15</v>
      </c>
      <c r="CA7" s="24">
        <v>56.93</v>
      </c>
      <c r="CB7" s="24">
        <v>338.57</v>
      </c>
      <c r="CC7" s="24">
        <v>337.04</v>
      </c>
      <c r="CD7" s="24">
        <v>403.1</v>
      </c>
      <c r="CE7" s="24">
        <v>340.58</v>
      </c>
      <c r="CF7" s="24">
        <v>397.14</v>
      </c>
      <c r="CG7" s="24">
        <v>228.99</v>
      </c>
      <c r="CH7" s="24">
        <v>222.41</v>
      </c>
      <c r="CI7" s="24">
        <v>228.21</v>
      </c>
      <c r="CJ7" s="24">
        <v>246.9</v>
      </c>
      <c r="CK7" s="24">
        <v>250.43</v>
      </c>
      <c r="CL7" s="24">
        <v>271.14999999999998</v>
      </c>
      <c r="CM7" s="24">
        <v>61.4</v>
      </c>
      <c r="CN7" s="24">
        <v>62.06</v>
      </c>
      <c r="CO7" s="24">
        <v>57.39</v>
      </c>
      <c r="CP7" s="24">
        <v>53.17</v>
      </c>
      <c r="CQ7" s="24">
        <v>51.96</v>
      </c>
      <c r="CR7" s="24">
        <v>54.06</v>
      </c>
      <c r="CS7" s="24">
        <v>55.26</v>
      </c>
      <c r="CT7" s="24">
        <v>54.54</v>
      </c>
      <c r="CU7" s="24">
        <v>52.9</v>
      </c>
      <c r="CV7" s="24">
        <v>52.63</v>
      </c>
      <c r="CW7" s="24">
        <v>49.87</v>
      </c>
      <c r="CX7" s="24">
        <v>96.11</v>
      </c>
      <c r="CY7" s="24">
        <v>96.37</v>
      </c>
      <c r="CZ7" s="24">
        <v>96.43</v>
      </c>
      <c r="DA7" s="24">
        <v>96.64</v>
      </c>
      <c r="DB7" s="24">
        <v>96.62</v>
      </c>
      <c r="DC7" s="24">
        <v>90.11</v>
      </c>
      <c r="DD7" s="24">
        <v>90.52</v>
      </c>
      <c r="DE7" s="24">
        <v>90.3</v>
      </c>
      <c r="DF7" s="24">
        <v>90.3</v>
      </c>
      <c r="DG7" s="24">
        <v>90.32</v>
      </c>
      <c r="DH7" s="24">
        <v>87.54</v>
      </c>
      <c r="DI7" s="24">
        <v>57.21</v>
      </c>
      <c r="DJ7" s="24">
        <v>58.69</v>
      </c>
      <c r="DK7" s="24">
        <v>60.06</v>
      </c>
      <c r="DL7" s="24">
        <v>61.45</v>
      </c>
      <c r="DM7" s="24">
        <v>62.81</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2025-02-13T00:42:16Z</cp:lastPrinted>
  <dcterms:created xsi:type="dcterms:W3CDTF">2025-01-24T07:18:55Z</dcterms:created>
  <dcterms:modified xsi:type="dcterms:W3CDTF">2025-03-06T02:18:36Z</dcterms:modified>
  <cp:category/>
</cp:coreProperties>
</file>