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i891\Desktop\【記録媒体】農村まるごとH29改正様式\"/>
    </mc:Choice>
  </mc:AlternateContent>
  <bookViews>
    <workbookView xWindow="-15" yWindow="-15" windowWidth="19440" windowHeight="4035" tabRatio="738"/>
  </bookViews>
  <sheets>
    <sheet name="経理区分を１本化しない場合" sheetId="5" r:id="rId1"/>
    <sheet name="経理区分を１本化しない場合 (記入例1)" sheetId="8" r:id="rId2"/>
    <sheet name="経理区分を１本化しない場合 (記入例2)" sheetId="9" r:id="rId3"/>
    <sheet name="経理区分を１本化する場合" sheetId="10" r:id="rId4"/>
    <sheet name="経理区分を１本化する場合 (記入例)" sheetId="11" r:id="rId5"/>
    <sheet name="手引き記載例" sheetId="3" state="hidden" r:id="rId6"/>
  </sheets>
  <definedNames>
    <definedName name="_xlnm.Print_Area" localSheetId="0">経理区分を１本化しない場合!$A$1:$O$60</definedName>
    <definedName name="_xlnm.Print_Area" localSheetId="1">'経理区分を１本化しない場合 (記入例1)'!$A$1:$O$36</definedName>
    <definedName name="_xlnm.Print_Area" localSheetId="2">'経理区分を１本化しない場合 (記入例2)'!$A$1:$O$37</definedName>
    <definedName name="_xlnm.Print_Area" localSheetId="3">経理区分を１本化する場合!$A$1:$P$41</definedName>
    <definedName name="_xlnm.Print_Area" localSheetId="4">'経理区分を１本化する場合 (記入例)'!$A$1:$P$50</definedName>
    <definedName name="_xlnm.Print_Area" localSheetId="5">手引き記載例!$A$1:$O$40</definedName>
    <definedName name="Z_4D33B020_8F18_431B_BFB6_22453331905E_.wvu.PrintArea" localSheetId="3" hidden="1">経理区分を１本化する場合!$A$1:$O$42</definedName>
    <definedName name="Z_4D33B020_8F18_431B_BFB6_22453331905E_.wvu.PrintArea" localSheetId="4" hidden="1">'経理区分を１本化する場合 (記入例)'!$A$1:$O$51</definedName>
    <definedName name="Z_4D33B020_8F18_431B_BFB6_22453331905E_.wvu.PrintArea" localSheetId="5" hidden="1">手引き記載例!$A$1:$O$40</definedName>
  </definedNames>
  <calcPr calcId="162913"/>
  <customWorkbookViews>
    <customWorkbookView name="農林水産省 - 個人用ビュー" guid="{4D33B020-8F18-431B-BFB6-22453331905E}" mergeInterval="0" personalView="1" maximized="1" windowWidth="1362" windowHeight="534" activeSheetId="1"/>
  </customWorkbookViews>
</workbook>
</file>

<file path=xl/calcChain.xml><?xml version="1.0" encoding="utf-8"?>
<calcChain xmlns="http://schemas.openxmlformats.org/spreadsheetml/2006/main">
  <c r="I41" i="11" l="1"/>
  <c r="I43" i="11" s="1"/>
  <c r="D40" i="11"/>
  <c r="D41" i="11" s="1"/>
  <c r="I33" i="10"/>
  <c r="I32" i="10"/>
  <c r="I31" i="10"/>
  <c r="I30" i="10"/>
  <c r="G24" i="10"/>
  <c r="F24" i="10"/>
  <c r="H24" i="10" s="1"/>
  <c r="D31" i="10" s="1"/>
  <c r="D32" i="10" s="1"/>
  <c r="H21" i="10"/>
  <c r="H18" i="10"/>
  <c r="H15" i="10"/>
  <c r="H12" i="10"/>
  <c r="H9" i="10"/>
  <c r="I34" i="10" l="1"/>
  <c r="H25" i="5"/>
  <c r="H24" i="5"/>
  <c r="H22" i="5"/>
  <c r="H21" i="5"/>
  <c r="H20" i="5"/>
  <c r="H19" i="5"/>
  <c r="H18" i="5"/>
  <c r="H12" i="5"/>
  <c r="H11" i="5"/>
  <c r="H10" i="5"/>
  <c r="K43" i="5"/>
  <c r="K42" i="5"/>
  <c r="K41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13" i="5"/>
  <c r="K12" i="5"/>
  <c r="K11" i="5"/>
  <c r="K10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13" i="5"/>
  <c r="H14" i="5"/>
  <c r="H15" i="5"/>
  <c r="H16" i="5"/>
  <c r="H17" i="5"/>
  <c r="H23" i="5"/>
  <c r="H26" i="5"/>
  <c r="H27" i="5"/>
  <c r="H28" i="5"/>
  <c r="H29" i="5"/>
  <c r="K49" i="5"/>
  <c r="K52" i="5" l="1"/>
  <c r="K51" i="5"/>
  <c r="K50" i="5"/>
  <c r="K53" i="5" l="1"/>
  <c r="K30" i="9"/>
  <c r="K29" i="8"/>
  <c r="K17" i="9"/>
  <c r="K15" i="9" l="1"/>
  <c r="K14" i="9"/>
  <c r="J21" i="9"/>
  <c r="I21" i="9"/>
  <c r="G21" i="9"/>
  <c r="F21" i="9"/>
  <c r="K20" i="9"/>
  <c r="K19" i="9"/>
  <c r="K18" i="9"/>
  <c r="K16" i="9"/>
  <c r="K13" i="9"/>
  <c r="K12" i="9"/>
  <c r="H12" i="9"/>
  <c r="K11" i="9"/>
  <c r="K10" i="9"/>
  <c r="H10" i="9"/>
  <c r="H11" i="9" s="1"/>
  <c r="H13" i="9" s="1"/>
  <c r="H14" i="9" s="1"/>
  <c r="H15" i="9" s="1"/>
  <c r="H16" i="9" s="1"/>
  <c r="H17" i="9" s="1"/>
  <c r="H18" i="9" s="1"/>
  <c r="H19" i="9" s="1"/>
  <c r="H20" i="9" l="1"/>
  <c r="H21" i="9"/>
  <c r="D27" i="9" s="1"/>
  <c r="D28" i="9" s="1"/>
  <c r="K21" i="9"/>
  <c r="F27" i="9" s="1"/>
  <c r="F28" i="9" s="1"/>
  <c r="J44" i="5" l="1"/>
  <c r="I44" i="5"/>
  <c r="K44" i="5" s="1"/>
  <c r="G44" i="5"/>
  <c r="F44" i="5"/>
  <c r="H44" i="5" s="1"/>
  <c r="F50" i="5" l="1"/>
  <c r="F51" i="5" s="1"/>
  <c r="D50" i="5"/>
  <c r="D51" i="5" s="1"/>
  <c r="H9" i="3" l="1"/>
  <c r="H11" i="3" s="1"/>
  <c r="H12" i="3" s="1"/>
  <c r="H13" i="3" s="1"/>
  <c r="F32" i="3"/>
  <c r="D32" i="3"/>
  <c r="K9" i="3"/>
  <c r="K24" i="3"/>
  <c r="H24" i="3"/>
</calcChain>
</file>

<file path=xl/sharedStrings.xml><?xml version="1.0" encoding="utf-8"?>
<sst xmlns="http://schemas.openxmlformats.org/spreadsheetml/2006/main" count="549" uniqueCount="125">
  <si>
    <t>日付</t>
    <rPh sb="0" eb="2">
      <t>ヒヅケ</t>
    </rPh>
    <phoneticPr fontId="2"/>
  </si>
  <si>
    <t>内　　容</t>
    <rPh sb="0" eb="1">
      <t>ウチ</t>
    </rPh>
    <rPh sb="3" eb="4">
      <t>カタチ</t>
    </rPh>
    <phoneticPr fontId="2"/>
  </si>
  <si>
    <t>収入
（円）</t>
    <rPh sb="0" eb="2">
      <t>シュウニュウ</t>
    </rPh>
    <rPh sb="4" eb="5">
      <t>エン</t>
    </rPh>
    <phoneticPr fontId="2"/>
  </si>
  <si>
    <t>残高
（円）</t>
    <rPh sb="0" eb="2">
      <t>ザンダカ</t>
    </rPh>
    <rPh sb="4" eb="5">
      <t>エン</t>
    </rPh>
    <phoneticPr fontId="2"/>
  </si>
  <si>
    <t>領収書
番号</t>
    <rPh sb="0" eb="3">
      <t>リョウシュウショ</t>
    </rPh>
    <rPh sb="4" eb="6">
      <t>バンゴウ</t>
    </rPh>
    <phoneticPr fontId="2"/>
  </si>
  <si>
    <t>支出費目</t>
    <rPh sb="0" eb="2">
      <t>シシュツ</t>
    </rPh>
    <rPh sb="2" eb="4">
      <t>ヒモク</t>
    </rPh>
    <phoneticPr fontId="3"/>
  </si>
  <si>
    <t>内　　　容</t>
    <rPh sb="0" eb="1">
      <t>ウチ</t>
    </rPh>
    <rPh sb="4" eb="5">
      <t>カタチ</t>
    </rPh>
    <phoneticPr fontId="3"/>
  </si>
  <si>
    <t>日当</t>
    <rPh sb="0" eb="2">
      <t>ニットウ</t>
    </rPh>
    <phoneticPr fontId="3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</si>
  <si>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3"/>
  </si>
  <si>
    <t>活動
実施日</t>
    <rPh sb="0" eb="2">
      <t>カツドウ</t>
    </rPh>
    <rPh sb="3" eb="5">
      <t>ジッシ</t>
    </rPh>
    <rPh sb="5" eb="6">
      <t>ビ</t>
    </rPh>
    <phoneticPr fontId="2"/>
  </si>
  <si>
    <t>合　　計</t>
    <rPh sb="0" eb="1">
      <t>ゴウ</t>
    </rPh>
    <rPh sb="3" eb="4">
      <t>ケイ</t>
    </rPh>
    <phoneticPr fontId="2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</si>
  <si>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2"/>
  </si>
  <si>
    <t>資材（砕石、砂利、ｾﾒﾝﾄなど）の購入費、活動に必要な機械（草刈り機など）の購入費、パソコンなどのリース費、車両、機械等の借り上げ費、花の種、苗代など</t>
    <rPh sb="21" eb="23">
      <t>カツドウ</t>
    </rPh>
    <rPh sb="24" eb="26">
      <t>ヒツヨウ</t>
    </rPh>
    <rPh sb="27" eb="29">
      <t>キカイ</t>
    </rPh>
    <rPh sb="30" eb="32">
      <t>クサカ</t>
    </rPh>
    <rPh sb="33" eb="34">
      <t>キ</t>
    </rPh>
    <rPh sb="38" eb="41">
      <t>コウニュウヒ</t>
    </rPh>
    <rPh sb="52" eb="53">
      <t>ヒ</t>
    </rPh>
    <rPh sb="54" eb="56">
      <t>シャリョウ</t>
    </rPh>
    <rPh sb="57" eb="59">
      <t>キカイ</t>
    </rPh>
    <rPh sb="59" eb="60">
      <t>トウ</t>
    </rPh>
    <rPh sb="61" eb="62">
      <t>カ</t>
    </rPh>
    <rPh sb="63" eb="64">
      <t>ア</t>
    </rPh>
    <rPh sb="65" eb="66">
      <t>ヒ</t>
    </rPh>
    <rPh sb="67" eb="68">
      <t>ハナ</t>
    </rPh>
    <rPh sb="69" eb="70">
      <t>タネ</t>
    </rPh>
    <rPh sb="71" eb="73">
      <t>ナエダイ</t>
    </rPh>
    <phoneticPr fontId="2"/>
  </si>
  <si>
    <t>分類</t>
    <rPh sb="0" eb="2">
      <t>ブンルイ</t>
    </rPh>
    <phoneticPr fontId="2"/>
  </si>
  <si>
    <t>項目</t>
    <rPh sb="0" eb="2">
      <t>コウモク</t>
    </rPh>
    <phoneticPr fontId="2"/>
  </si>
  <si>
    <t>※「分類」には、下表を参考に該当する支出費目の番号を記入します。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シシュツ</t>
    </rPh>
    <rPh sb="20" eb="22">
      <t>ヒモク</t>
    </rPh>
    <rPh sb="23" eb="25">
      <t>バンゴウ</t>
    </rPh>
    <rPh sb="26" eb="28">
      <t>キニュウ</t>
    </rPh>
    <phoneticPr fontId="3"/>
  </si>
  <si>
    <t>番号</t>
    <rPh sb="0" eb="2">
      <t>バンゴウ</t>
    </rPh>
    <phoneticPr fontId="3"/>
  </si>
  <si>
    <t>組織名：</t>
    <phoneticPr fontId="2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</si>
  <si>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2"/>
  </si>
  <si>
    <t>２．資源向上支払（施設の長寿命化）</t>
    <phoneticPr fontId="2"/>
  </si>
  <si>
    <t>（様式第１－7号）</t>
    <rPh sb="1" eb="3">
      <t>ヨウシキ</t>
    </rPh>
    <rPh sb="3" eb="4">
      <t>ダイ</t>
    </rPh>
    <rPh sb="7" eb="8">
      <t>ゴウ</t>
    </rPh>
    <phoneticPr fontId="2"/>
  </si>
  <si>
    <t>備考</t>
    <rPh sb="0" eb="2">
      <t>ビコウ</t>
    </rPh>
    <phoneticPr fontId="2"/>
  </si>
  <si>
    <t>技術指導等のために外部から招く専門家等への謝金、活動に係る旅費、保険料、文具代及び光熱費の費用、アルバイト等への賃金、草刈り機や車の燃料代、役員報酬、お茶代など</t>
    <rPh sb="0" eb="2">
      <t>ギジュツ</t>
    </rPh>
    <rPh sb="2" eb="4">
      <t>シドウ</t>
    </rPh>
    <rPh sb="4" eb="5">
      <t>トウ</t>
    </rPh>
    <rPh sb="9" eb="11">
      <t>ガイブ</t>
    </rPh>
    <rPh sb="13" eb="14">
      <t>マネ</t>
    </rPh>
    <rPh sb="15" eb="18">
      <t>センモンカ</t>
    </rPh>
    <rPh sb="18" eb="19">
      <t>トウ</t>
    </rPh>
    <rPh sb="21" eb="23">
      <t>シャキン</t>
    </rPh>
    <rPh sb="24" eb="26">
      <t>カツドウ</t>
    </rPh>
    <rPh sb="27" eb="28">
      <t>カカ</t>
    </rPh>
    <rPh sb="29" eb="31">
      <t>リョヒ</t>
    </rPh>
    <phoneticPr fontId="2"/>
  </si>
  <si>
    <t>その他</t>
    <rPh sb="2" eb="3">
      <t>タ</t>
    </rPh>
    <phoneticPr fontId="2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</si>
  <si>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2"/>
  </si>
  <si>
    <t>（円）</t>
    <rPh sb="1" eb="2">
      <t>エン</t>
    </rPh>
    <phoneticPr fontId="2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</si>
  <si>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2"/>
  </si>
  <si>
    <t>外注費</t>
    <rPh sb="0" eb="3">
      <t>ガイチュウヒ</t>
    </rPh>
    <phoneticPr fontId="2"/>
  </si>
  <si>
    <t>購入・リース費</t>
    <rPh sb="0" eb="2">
      <t>コウニュウ</t>
    </rPh>
    <rPh sb="6" eb="7">
      <t>ヒ</t>
    </rPh>
    <phoneticPr fontId="2"/>
  </si>
  <si>
    <t xml:space="preserve">  返還額</t>
    <rPh sb="2" eb="4">
      <t>ヘンカン</t>
    </rPh>
    <rPh sb="4" eb="5">
      <t>ガク</t>
    </rPh>
    <phoneticPr fontId="2"/>
  </si>
  <si>
    <t>平成</t>
    <phoneticPr fontId="2"/>
  </si>
  <si>
    <t>○○</t>
    <phoneticPr fontId="2"/>
  </si>
  <si>
    <t>年度　多面的機能支払交付金 金銭出納簿</t>
    <phoneticPr fontId="2"/>
  </si>
  <si>
    <t>※高度な農地・水の保全活動（経過措置）については、別々の金銭出納簿で管理してください。</t>
    <rPh sb="1" eb="3">
      <t>コウド</t>
    </rPh>
    <rPh sb="4" eb="6">
      <t>ノウチ</t>
    </rPh>
    <rPh sb="7" eb="8">
      <t>ミズ</t>
    </rPh>
    <rPh sb="9" eb="11">
      <t>ホゼン</t>
    </rPh>
    <rPh sb="11" eb="13">
      <t>カツドウ</t>
    </rPh>
    <rPh sb="14" eb="16">
      <t>ケイカ</t>
    </rPh>
    <rPh sb="16" eb="18">
      <t>ソチ</t>
    </rPh>
    <rPh sb="25" eb="27">
      <t>ベツベツ</t>
    </rPh>
    <rPh sb="28" eb="30">
      <t>キンセン</t>
    </rPh>
    <rPh sb="30" eb="33">
      <t>スイトウボ</t>
    </rPh>
    <rPh sb="34" eb="36">
      <t>カンリ</t>
    </rPh>
    <phoneticPr fontId="2"/>
  </si>
  <si>
    <t>支出
（円）</t>
    <rPh sb="0" eb="2">
      <t>シシュツ</t>
    </rPh>
    <rPh sb="4" eb="5">
      <t>エン</t>
    </rPh>
    <phoneticPr fontId="2"/>
  </si>
  <si>
    <t>返還額、次年度持越額</t>
    <rPh sb="0" eb="3">
      <t>ヘンカンガク</t>
    </rPh>
    <rPh sb="4" eb="7">
      <t>ジネンド</t>
    </rPh>
    <rPh sb="7" eb="9">
      <t>モチコ</t>
    </rPh>
    <rPh sb="9" eb="10">
      <t>ガク</t>
    </rPh>
    <phoneticPr fontId="2"/>
  </si>
  <si>
    <t xml:space="preserve">  次年度持越額</t>
    <rPh sb="2" eb="5">
      <t>ジネンド</t>
    </rPh>
    <rPh sb="5" eb="7">
      <t>モチコシ</t>
    </rPh>
    <rPh sb="7" eb="8">
      <t>ガク</t>
    </rPh>
    <phoneticPr fontId="2"/>
  </si>
  <si>
    <t>○○○○地域資源保全会</t>
    <rPh sb="4" eb="8">
      <t>チイキシゲン</t>
    </rPh>
    <rPh sb="8" eb="10">
      <t>ホゼン</t>
    </rPh>
    <rPh sb="10" eb="11">
      <t>カイ</t>
    </rPh>
    <phoneticPr fontId="2"/>
  </si>
  <si>
    <t>・・・</t>
  </si>
  <si>
    <t>・・・</t>
    <phoneticPr fontId="2"/>
  </si>
  <si>
    <t>2 購入・リース費</t>
  </si>
  <si>
    <t>4 その他</t>
  </si>
  <si>
    <t>1 日当</t>
  </si>
  <si>
    <t>交付金の受け取り（国分）</t>
    <rPh sb="0" eb="3">
      <t>コウフキン</t>
    </rPh>
    <rPh sb="4" eb="5">
      <t>ウ</t>
    </rPh>
    <rPh sb="6" eb="7">
      <t>ト</t>
    </rPh>
    <rPh sb="9" eb="10">
      <t>クニ</t>
    </rPh>
    <rPh sb="10" eb="11">
      <t>ブン</t>
    </rPh>
    <phoneticPr fontId="2"/>
  </si>
  <si>
    <t>お茶購入費</t>
    <rPh sb="1" eb="2">
      <t>チャ</t>
    </rPh>
    <rPh sb="2" eb="5">
      <t>コウニュウヒ</t>
    </rPh>
    <phoneticPr fontId="2"/>
  </si>
  <si>
    <t>日当（１，０００円×１０人）</t>
    <rPh sb="0" eb="2">
      <t>ニットウ</t>
    </rPh>
    <rPh sb="8" eb="9">
      <t>エン</t>
    </rPh>
    <rPh sb="12" eb="13">
      <t>ニン</t>
    </rPh>
    <phoneticPr fontId="2"/>
  </si>
  <si>
    <t>砂利購入費</t>
    <rPh sb="0" eb="2">
      <t>ジャリ</t>
    </rPh>
    <rPh sb="2" eb="5">
      <t>コウニュウヒ</t>
    </rPh>
    <phoneticPr fontId="2"/>
  </si>
  <si>
    <t>交付金の受け取り（国分）</t>
    <phoneticPr fontId="2"/>
  </si>
  <si>
    <t>日当（１，０００円×２５人）</t>
    <rPh sb="0" eb="2">
      <t>ニットウ</t>
    </rPh>
    <rPh sb="8" eb="9">
      <t>エン</t>
    </rPh>
    <rPh sb="12" eb="13">
      <t>ニン</t>
    </rPh>
    <phoneticPr fontId="2"/>
  </si>
  <si>
    <t>目地（モルタル）購入費</t>
    <rPh sb="0" eb="2">
      <t>メジ</t>
    </rPh>
    <rPh sb="8" eb="11">
      <t>コウニュウヒ</t>
    </rPh>
    <phoneticPr fontId="2"/>
  </si>
  <si>
    <t>日当（１，０００円×１３人）</t>
    <rPh sb="0" eb="2">
      <t>ニットウ</t>
    </rPh>
    <rPh sb="8" eb="9">
      <t>エン</t>
    </rPh>
    <rPh sb="12" eb="13">
      <t>ニン</t>
    </rPh>
    <phoneticPr fontId="2"/>
  </si>
  <si>
    <t>バックホウリース代（２台）</t>
    <rPh sb="8" eb="9">
      <t>ダイ</t>
    </rPh>
    <rPh sb="11" eb="12">
      <t>ダイ</t>
    </rPh>
    <phoneticPr fontId="2"/>
  </si>
  <si>
    <t>パソコンリース費用</t>
    <rPh sb="7" eb="9">
      <t>ヒヨウ</t>
    </rPh>
    <phoneticPr fontId="2"/>
  </si>
  <si>
    <t>利息</t>
    <rPh sb="0" eb="2">
      <t>リソク</t>
    </rPh>
    <phoneticPr fontId="2"/>
  </si>
  <si>
    <t>－</t>
    <phoneticPr fontId="2"/>
  </si>
  <si>
    <t>　3　外注費</t>
    <rPh sb="3" eb="6">
      <t>ガイチュウヒ</t>
    </rPh>
    <phoneticPr fontId="2"/>
  </si>
  <si>
    <t>　4　その他</t>
    <rPh sb="5" eb="6">
      <t>ホカ</t>
    </rPh>
    <phoneticPr fontId="2"/>
  </si>
  <si>
    <t>支出費目別金額</t>
    <phoneticPr fontId="2"/>
  </si>
  <si>
    <t>　1　日当</t>
    <phoneticPr fontId="2"/>
  </si>
  <si>
    <t>　2　購入・リース等</t>
    <rPh sb="3" eb="5">
      <t>コウニュウ</t>
    </rPh>
    <rPh sb="9" eb="10">
      <t>ナド</t>
    </rPh>
    <phoneticPr fontId="2"/>
  </si>
  <si>
    <t>金額</t>
    <rPh sb="0" eb="2">
      <t>キンガク</t>
    </rPh>
    <phoneticPr fontId="2"/>
  </si>
  <si>
    <t>（円）</t>
    <phoneticPr fontId="2"/>
  </si>
  <si>
    <t>（様式第１－7号）（経理区分を１本化しない場合）</t>
    <rPh sb="1" eb="3">
      <t>ヨウシキ</t>
    </rPh>
    <rPh sb="3" eb="4">
      <t>ダイ</t>
    </rPh>
    <rPh sb="7" eb="8">
      <t>ゴウ</t>
    </rPh>
    <phoneticPr fontId="2"/>
  </si>
  <si>
    <t xml:space="preserve"> 積立額</t>
    <rPh sb="1" eb="4">
      <t>ツミタテガク</t>
    </rPh>
    <phoneticPr fontId="2"/>
  </si>
  <si>
    <r>
      <t>※領収書は、通し番号を記入した上で、必ず保管しておいてください。</t>
    </r>
    <r>
      <rPr>
        <sz val="11"/>
        <rFont val="ＭＳ Ｐゴシック"/>
        <family val="3"/>
        <charset val="128"/>
      </rPr>
      <t>（領収書は　1枚ずつ重ならないように貼付してください。）　</t>
    </r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phoneticPr fontId="2"/>
  </si>
  <si>
    <t>返還額、積立額</t>
    <rPh sb="0" eb="3">
      <t>ヘンカンガク</t>
    </rPh>
    <rPh sb="4" eb="7">
      <t>ツミタテガク</t>
    </rPh>
    <phoneticPr fontId="2"/>
  </si>
  <si>
    <r>
      <t xml:space="preserve">１．農地維持支払及び資源向上支払
</t>
    </r>
    <r>
      <rPr>
        <sz val="11"/>
        <rFont val="ＭＳ Ｐゴシック"/>
        <family val="3"/>
        <charset val="128"/>
      </rPr>
      <t>（共同活動）</t>
    </r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phoneticPr fontId="2"/>
  </si>
  <si>
    <t>１．農地維持支払及び資源向上支払
（共同活動）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phoneticPr fontId="2"/>
  </si>
  <si>
    <t>3 外注費</t>
  </si>
  <si>
    <t>農地維持支払交付金</t>
    <rPh sb="0" eb="2">
      <t>ノウチ</t>
    </rPh>
    <rPh sb="2" eb="4">
      <t>イジ</t>
    </rPh>
    <rPh sb="4" eb="6">
      <t>シハラ</t>
    </rPh>
    <rPh sb="6" eb="9">
      <t>コウフキン</t>
    </rPh>
    <phoneticPr fontId="2"/>
  </si>
  <si>
    <t>資源向上支払交付金（共同）</t>
    <rPh sb="0" eb="2">
      <t>シゲン</t>
    </rPh>
    <rPh sb="2" eb="4">
      <t>コウジョウ</t>
    </rPh>
    <rPh sb="4" eb="6">
      <t>シハラ</t>
    </rPh>
    <rPh sb="6" eb="9">
      <t>コウフキン</t>
    </rPh>
    <rPh sb="10" eb="12">
      <t>キョウドウ</t>
    </rPh>
    <phoneticPr fontId="2"/>
  </si>
  <si>
    <t>お茶</t>
    <rPh sb="1" eb="2">
      <t>チャ</t>
    </rPh>
    <phoneticPr fontId="2"/>
  </si>
  <si>
    <t>事務委託料</t>
    <rPh sb="0" eb="2">
      <t>ジム</t>
    </rPh>
    <rPh sb="2" eb="5">
      <t>イタクリョウ</t>
    </rPh>
    <phoneticPr fontId="2"/>
  </si>
  <si>
    <t>自治会より補填</t>
    <rPh sb="0" eb="3">
      <t>ジチカイ</t>
    </rPh>
    <rPh sb="5" eb="7">
      <t>ホテン</t>
    </rPh>
    <phoneticPr fontId="2"/>
  </si>
  <si>
    <t>日当（自治会）</t>
    <rPh sb="0" eb="2">
      <t>ニットウ</t>
    </rPh>
    <rPh sb="3" eb="6">
      <t>ジチカイ</t>
    </rPh>
    <phoneticPr fontId="2"/>
  </si>
  <si>
    <t>重機リース料</t>
    <rPh sb="0" eb="2">
      <t>ジュウキ</t>
    </rPh>
    <rPh sb="5" eb="6">
      <t>リョウ</t>
    </rPh>
    <phoneticPr fontId="2"/>
  </si>
  <si>
    <t>滋賀まるごと保全隊</t>
    <rPh sb="0" eb="2">
      <t>シガ</t>
    </rPh>
    <rPh sb="6" eb="9">
      <t>ホゼンタイ</t>
    </rPh>
    <phoneticPr fontId="2"/>
  </si>
  <si>
    <t/>
  </si>
  <si>
    <t>水土里ネット滋賀</t>
    <phoneticPr fontId="2"/>
  </si>
  <si>
    <t>立替者　まるごと太郎</t>
    <rPh sb="0" eb="3">
      <t>タテカエシャ</t>
    </rPh>
    <rPh sb="8" eb="10">
      <t>タロウ</t>
    </rPh>
    <phoneticPr fontId="2"/>
  </si>
  <si>
    <t>立替者　まるごと花子</t>
    <rPh sb="0" eb="3">
      <t>タテカエシャ</t>
    </rPh>
    <rPh sb="8" eb="10">
      <t>ハナコ</t>
    </rPh>
    <phoneticPr fontId="2"/>
  </si>
  <si>
    <t>20</t>
    <phoneticPr fontId="2"/>
  </si>
  <si>
    <t>自治会より借入</t>
    <rPh sb="0" eb="3">
      <t>ジチカイ</t>
    </rPh>
    <rPh sb="5" eb="7">
      <t>カリイレ</t>
    </rPh>
    <phoneticPr fontId="2"/>
  </si>
  <si>
    <t>借入金返済</t>
    <rPh sb="0" eb="3">
      <t>カリイレキン</t>
    </rPh>
    <rPh sb="3" eb="5">
      <t>ヘンサイ</t>
    </rPh>
    <phoneticPr fontId="2"/>
  </si>
  <si>
    <t>21</t>
    <phoneticPr fontId="2"/>
  </si>
  <si>
    <t>水土里ネット滋賀</t>
    <phoneticPr fontId="2"/>
  </si>
  <si>
    <t>（様式第１－7号）（経理区分を１本化する場合）</t>
    <rPh sb="1" eb="3">
      <t>ヨウシキ</t>
    </rPh>
    <rPh sb="3" eb="4">
      <t>ダイ</t>
    </rPh>
    <rPh sb="7" eb="8">
      <t>ゴウ</t>
    </rPh>
    <rPh sb="10" eb="12">
      <t>ケイリ</t>
    </rPh>
    <rPh sb="12" eb="14">
      <t>クブン</t>
    </rPh>
    <rPh sb="16" eb="18">
      <t>ホンカ</t>
    </rPh>
    <rPh sb="20" eb="22">
      <t>バアイ</t>
    </rPh>
    <phoneticPr fontId="2"/>
  </si>
  <si>
    <t>日付</t>
    <phoneticPr fontId="2"/>
  </si>
  <si>
    <t>分類</t>
    <phoneticPr fontId="2"/>
  </si>
  <si>
    <t>内　　容</t>
    <phoneticPr fontId="2"/>
  </si>
  <si>
    <t>活動区分</t>
  </si>
  <si>
    <t>領収書
番号</t>
    <phoneticPr fontId="2"/>
  </si>
  <si>
    <t>活動
実施日</t>
    <phoneticPr fontId="2"/>
  </si>
  <si>
    <t>備考</t>
    <phoneticPr fontId="2"/>
  </si>
  <si>
    <t>□</t>
    <phoneticPr fontId="2"/>
  </si>
  <si>
    <t>農地維持</t>
    <rPh sb="0" eb="2">
      <t>ノウチ</t>
    </rPh>
    <rPh sb="2" eb="4">
      <t>イジ</t>
    </rPh>
    <phoneticPr fontId="2"/>
  </si>
  <si>
    <t>資源向上（共同）</t>
    <rPh sb="0" eb="2">
      <t>シゲン</t>
    </rPh>
    <rPh sb="2" eb="4">
      <t>コウジョウ</t>
    </rPh>
    <rPh sb="5" eb="7">
      <t>キョウドウ</t>
    </rPh>
    <phoneticPr fontId="2"/>
  </si>
  <si>
    <t>資源向上（長寿命化）</t>
    <rPh sb="0" eb="2">
      <t>シゲン</t>
    </rPh>
    <rPh sb="2" eb="4">
      <t>コウジョウ</t>
    </rPh>
    <rPh sb="5" eb="9">
      <t>チョウジュミョウカ</t>
    </rPh>
    <phoneticPr fontId="2"/>
  </si>
  <si>
    <t>広域化・体制強化</t>
    <rPh sb="0" eb="3">
      <t>コウイキカ</t>
    </rPh>
    <rPh sb="4" eb="6">
      <t>タイセイ</t>
    </rPh>
    <rPh sb="6" eb="8">
      <t>キョウカ</t>
    </rPh>
    <phoneticPr fontId="2"/>
  </si>
  <si>
    <t>資源保全プラン</t>
    <rPh sb="0" eb="2">
      <t>シゲン</t>
    </rPh>
    <rPh sb="2" eb="4">
      <t>ホゼン</t>
    </rPh>
    <phoneticPr fontId="2"/>
  </si>
  <si>
    <t>特例措置を適用した活動</t>
    <phoneticPr fontId="2"/>
  </si>
  <si>
    <t>※活動区分には、様式第１－６号の「活動区分」と同じ項目にチェックをしてください。
　 なお、特例措置を適用した活動とは、実施要綱別紙１の第４の３、別紙２の第４の１の（３）及び２の（３）に基づき、活動要件又は活動内容の特例を適用し実施した活動になります。</t>
    <rPh sb="1" eb="3">
      <t>カツドウ</t>
    </rPh>
    <rPh sb="3" eb="5">
      <t>クブン</t>
    </rPh>
    <rPh sb="8" eb="10">
      <t>ヨウシキ</t>
    </rPh>
    <rPh sb="10" eb="11">
      <t>ダイ</t>
    </rPh>
    <rPh sb="14" eb="15">
      <t>ゴウ</t>
    </rPh>
    <rPh sb="17" eb="19">
      <t>カツドウ</t>
    </rPh>
    <rPh sb="19" eb="21">
      <t>クブン</t>
    </rPh>
    <rPh sb="25" eb="27">
      <t>コウモク</t>
    </rPh>
    <rPh sb="46" eb="48">
      <t>トクレイ</t>
    </rPh>
    <rPh sb="48" eb="50">
      <t>ソチ</t>
    </rPh>
    <rPh sb="51" eb="53">
      <t>テキヨウ</t>
    </rPh>
    <rPh sb="55" eb="57">
      <t>カツドウ</t>
    </rPh>
    <rPh sb="60" eb="62">
      <t>ジッシ</t>
    </rPh>
    <rPh sb="62" eb="64">
      <t>ヨウコウ</t>
    </rPh>
    <rPh sb="64" eb="66">
      <t>ベッシ</t>
    </rPh>
    <rPh sb="68" eb="69">
      <t>ダイ</t>
    </rPh>
    <rPh sb="73" eb="75">
      <t>ベッシ</t>
    </rPh>
    <rPh sb="77" eb="78">
      <t>ダイ</t>
    </rPh>
    <rPh sb="85" eb="86">
      <t>オヨ</t>
    </rPh>
    <rPh sb="93" eb="94">
      <t>モト</t>
    </rPh>
    <rPh sb="97" eb="99">
      <t>カツドウ</t>
    </rPh>
    <rPh sb="99" eb="101">
      <t>ヨウケン</t>
    </rPh>
    <rPh sb="101" eb="102">
      <t>マタ</t>
    </rPh>
    <rPh sb="103" eb="105">
      <t>カツドウ</t>
    </rPh>
    <rPh sb="105" eb="107">
      <t>ナイヨウ</t>
    </rPh>
    <rPh sb="108" eb="110">
      <t>トクレイ</t>
    </rPh>
    <rPh sb="111" eb="113">
      <t>テキヨウ</t>
    </rPh>
    <rPh sb="114" eb="116">
      <t>ジッシ</t>
    </rPh>
    <rPh sb="118" eb="120">
      <t>カツドウ</t>
    </rPh>
    <phoneticPr fontId="2"/>
  </si>
  <si>
    <t xml:space="preserve">  積立額</t>
    <rPh sb="2" eb="4">
      <t>ツミタテ</t>
    </rPh>
    <rPh sb="4" eb="5">
      <t>ガク</t>
    </rPh>
    <phoneticPr fontId="2"/>
  </si>
  <si>
    <t>平成</t>
    <phoneticPr fontId="2"/>
  </si>
  <si>
    <t>年度　多面的機能支払交付金 金銭出納簿</t>
    <phoneticPr fontId="2"/>
  </si>
  <si>
    <t>組織名：</t>
    <phoneticPr fontId="2"/>
  </si>
  <si>
    <t>滋賀まるごと保全隊</t>
    <phoneticPr fontId="2"/>
  </si>
  <si>
    <t>日付</t>
    <phoneticPr fontId="2"/>
  </si>
  <si>
    <t>分類</t>
    <phoneticPr fontId="2"/>
  </si>
  <si>
    <t>内　　容</t>
    <phoneticPr fontId="2"/>
  </si>
  <si>
    <t>領収書
番号</t>
    <phoneticPr fontId="2"/>
  </si>
  <si>
    <t>活動
実施日</t>
    <phoneticPr fontId="2"/>
  </si>
  <si>
    <t>備考</t>
    <phoneticPr fontId="2"/>
  </si>
  <si>
    <t>□</t>
    <phoneticPr fontId="2"/>
  </si>
  <si>
    <t>特例措置を適用した活動</t>
    <phoneticPr fontId="2"/>
  </si>
  <si>
    <t>資源向上支払交付（長寿命化）</t>
    <rPh sb="0" eb="2">
      <t>シゲン</t>
    </rPh>
    <rPh sb="2" eb="4">
      <t>コウジョウ</t>
    </rPh>
    <rPh sb="4" eb="6">
      <t>シハラ</t>
    </rPh>
    <rPh sb="6" eb="8">
      <t>コウフ</t>
    </rPh>
    <rPh sb="9" eb="10">
      <t>チョウ</t>
    </rPh>
    <rPh sb="10" eb="12">
      <t>ジュミョウ</t>
    </rPh>
    <rPh sb="12" eb="13">
      <t>カ</t>
    </rPh>
    <phoneticPr fontId="2"/>
  </si>
  <si>
    <t>委託工事費</t>
    <rPh sb="0" eb="2">
      <t>イタク</t>
    </rPh>
    <rPh sb="2" eb="5">
      <t>コウジヒ</t>
    </rPh>
    <phoneticPr fontId="2"/>
  </si>
  <si>
    <t>〇〇建設(株)</t>
    <rPh sb="2" eb="4">
      <t>ケンセツ</t>
    </rPh>
    <rPh sb="4" eb="7">
      <t>カブ</t>
    </rPh>
    <phoneticPr fontId="2"/>
  </si>
  <si>
    <t>■</t>
    <phoneticPr fontId="2"/>
  </si>
  <si>
    <t>事務委託費</t>
    <rPh sb="0" eb="2">
      <t>ジム</t>
    </rPh>
    <rPh sb="2" eb="4">
      <t>イタク</t>
    </rPh>
    <rPh sb="4" eb="5">
      <t>ヒ</t>
    </rPh>
    <phoneticPr fontId="2"/>
  </si>
  <si>
    <t>水土里ネット滋賀</t>
    <rPh sb="0" eb="3">
      <t>ミズツチサト</t>
    </rPh>
    <rPh sb="6" eb="8">
      <t>シガ</t>
    </rPh>
    <phoneticPr fontId="2"/>
  </si>
  <si>
    <t>支出費目別金額</t>
    <phoneticPr fontId="2"/>
  </si>
  <si>
    <t>（円）</t>
    <phoneticPr fontId="2"/>
  </si>
  <si>
    <t>　1　日当</t>
    <phoneticPr fontId="2"/>
  </si>
  <si>
    <t>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</si>
</sst>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#,##0_);[Red]\(#,##0\)"/>
    <numFmt numFmtId="178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i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i/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</cellStyleXfs>
  <cellXfs count="387">
    <xf numFmtId="0" fontId="0" fillId="0" borderId="0" xfId="0"/>
    <xf numFmtId="0" fontId="1" fillId="2" borderId="0" xfId="3" applyFill="1" applyBorder="1">
      <alignment vertical="center"/>
    </xf>
    <xf numFmtId="0" fontId="1" fillId="2" borderId="0" xfId="3" applyFill="1">
      <alignment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/>
    </xf>
    <xf numFmtId="0" fontId="9" fillId="2" borderId="0" xfId="3" applyFont="1" applyFill="1" applyBorder="1">
      <alignment vertical="center"/>
    </xf>
    <xf numFmtId="0" fontId="10" fillId="2" borderId="0" xfId="3" applyFont="1" applyFill="1" applyBorder="1" applyAlignment="1">
      <alignment vertical="center"/>
    </xf>
    <xf numFmtId="0" fontId="1" fillId="2" borderId="0" xfId="3" applyFill="1" applyBorder="1" applyAlignment="1">
      <alignment vertical="center"/>
    </xf>
    <xf numFmtId="0" fontId="1" fillId="2" borderId="1" xfId="3" applyFill="1" applyBorder="1">
      <alignment vertical="center"/>
    </xf>
    <xf numFmtId="0" fontId="0" fillId="2" borderId="2" xfId="0" applyFill="1" applyBorder="1"/>
    <xf numFmtId="0" fontId="0" fillId="2" borderId="0" xfId="0" applyFill="1" applyBorder="1"/>
    <xf numFmtId="0" fontId="0" fillId="2" borderId="0" xfId="0" applyFill="1"/>
    <xf numFmtId="176" fontId="1" fillId="2" borderId="3" xfId="0" applyNumberFormat="1" applyFont="1" applyFill="1" applyBorder="1" applyAlignment="1">
      <alignment horizontal="center" vertical="center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horizontal="center" vertical="center"/>
    </xf>
    <xf numFmtId="177" fontId="1" fillId="2" borderId="10" xfId="1" applyNumberFormat="1" applyFont="1" applyFill="1" applyBorder="1" applyAlignment="1">
      <alignment horizontal="right" vertical="center"/>
    </xf>
    <xf numFmtId="177" fontId="1" fillId="2" borderId="11" xfId="1" applyNumberFormat="1" applyFont="1" applyFill="1" applyBorder="1" applyAlignment="1">
      <alignment horizontal="right" vertical="center"/>
    </xf>
    <xf numFmtId="177" fontId="1" fillId="2" borderId="12" xfId="1" applyNumberFormat="1" applyFont="1" applyFill="1" applyBorder="1" applyAlignment="1">
      <alignment horizontal="right" vertical="center"/>
    </xf>
    <xf numFmtId="177" fontId="1" fillId="2" borderId="13" xfId="1" applyNumberFormat="1" applyFont="1" applyFill="1" applyBorder="1" applyAlignment="1">
      <alignment horizontal="right" vertical="center"/>
    </xf>
    <xf numFmtId="177" fontId="1" fillId="2" borderId="14" xfId="1" applyNumberFormat="1" applyFont="1" applyFill="1" applyBorder="1" applyAlignment="1">
      <alignment horizontal="right" vertical="center"/>
    </xf>
    <xf numFmtId="56" fontId="1" fillId="2" borderId="9" xfId="0" applyNumberFormat="1" applyFont="1" applyFill="1" applyBorder="1" applyAlignment="1">
      <alignment horizontal="center" vertical="center"/>
    </xf>
    <xf numFmtId="177" fontId="1" fillId="2" borderId="15" xfId="1" applyNumberFormat="1" applyFont="1" applyFill="1" applyBorder="1" applyAlignment="1">
      <alignment vertical="center"/>
    </xf>
    <xf numFmtId="177" fontId="1" fillId="2" borderId="16" xfId="1" applyNumberFormat="1" applyFont="1" applyFill="1" applyBorder="1" applyAlignment="1">
      <alignment vertical="center"/>
    </xf>
    <xf numFmtId="177" fontId="1" fillId="2" borderId="17" xfId="1" applyNumberFormat="1" applyFont="1" applyFill="1" applyBorder="1" applyAlignment="1">
      <alignment vertical="center"/>
    </xf>
    <xf numFmtId="177" fontId="1" fillId="2" borderId="18" xfId="1" applyNumberFormat="1" applyFont="1" applyFill="1" applyBorder="1" applyAlignment="1">
      <alignment vertical="center"/>
    </xf>
    <xf numFmtId="177" fontId="1" fillId="2" borderId="19" xfId="1" applyNumberFormat="1" applyFont="1" applyFill="1" applyBorder="1" applyAlignment="1">
      <alignment vertical="center"/>
    </xf>
    <xf numFmtId="177" fontId="1" fillId="2" borderId="20" xfId="1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38" fontId="7" fillId="2" borderId="0" xfId="1" applyFont="1" applyFill="1" applyBorder="1" applyAlignment="1">
      <alignment vertical="center"/>
    </xf>
    <xf numFmtId="38" fontId="1" fillId="2" borderId="0" xfId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11" fillId="2" borderId="0" xfId="4" applyFont="1" applyFill="1"/>
    <xf numFmtId="176" fontId="11" fillId="2" borderId="0" xfId="4" applyNumberFormat="1" applyFont="1" applyFill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 textRotation="255" wrapText="1"/>
    </xf>
    <xf numFmtId="0" fontId="15" fillId="2" borderId="0" xfId="4" applyFont="1" applyFill="1" applyBorder="1" applyAlignment="1">
      <alignment horizontal="center" vertical="center" textRotation="255" wrapText="1"/>
    </xf>
    <xf numFmtId="177" fontId="11" fillId="2" borderId="0" xfId="4" applyNumberFormat="1" applyFont="1" applyFill="1" applyBorder="1" applyAlignment="1">
      <alignment horizontal="right"/>
    </xf>
    <xf numFmtId="3" fontId="15" fillId="2" borderId="0" xfId="4" applyNumberFormat="1" applyFont="1" applyFill="1" applyBorder="1" applyAlignment="1">
      <alignment horizontal="right" vertical="center" wrapText="1"/>
    </xf>
    <xf numFmtId="177" fontId="11" fillId="2" borderId="0" xfId="4" applyNumberFormat="1" applyFont="1" applyFill="1" applyBorder="1" applyAlignment="1">
      <alignment horizontal="right" vertical="center"/>
    </xf>
    <xf numFmtId="177" fontId="15" fillId="2" borderId="0" xfId="4" applyNumberFormat="1" applyFont="1" applyFill="1" applyBorder="1" applyAlignment="1">
      <alignment horizontal="right" vertical="center"/>
    </xf>
    <xf numFmtId="0" fontId="11" fillId="2" borderId="0" xfId="4" applyFont="1" applyFill="1" applyBorder="1"/>
    <xf numFmtId="176" fontId="11" fillId="2" borderId="0" xfId="4" applyNumberFormat="1" applyFont="1" applyFill="1" applyBorder="1" applyAlignment="1">
      <alignment horizontal="center" vertical="center" shrinkToFit="1"/>
    </xf>
    <xf numFmtId="177" fontId="15" fillId="2" borderId="0" xfId="4" applyNumberFormat="1" applyFont="1" applyFill="1" applyBorder="1" applyAlignment="1">
      <alignment vertical="center"/>
    </xf>
    <xf numFmtId="177" fontId="15" fillId="2" borderId="0" xfId="2" applyNumberFormat="1" applyFont="1" applyFill="1" applyBorder="1" applyAlignment="1">
      <alignment horizontal="right" vertical="center"/>
    </xf>
    <xf numFmtId="0" fontId="11" fillId="2" borderId="0" xfId="4" applyFont="1" applyFill="1" applyBorder="1" applyAlignment="1">
      <alignment vertical="center"/>
    </xf>
    <xf numFmtId="0" fontId="5" fillId="2" borderId="0" xfId="5" applyFont="1" applyFill="1"/>
    <xf numFmtId="0" fontId="1" fillId="2" borderId="0" xfId="5" applyFont="1" applyFill="1" applyAlignment="1">
      <alignment vertical="center"/>
    </xf>
    <xf numFmtId="0" fontId="4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0" xfId="5" applyFont="1" applyFill="1" applyBorder="1"/>
    <xf numFmtId="0" fontId="4" fillId="2" borderId="0" xfId="5" applyFont="1" applyFill="1"/>
    <xf numFmtId="0" fontId="8" fillId="2" borderId="11" xfId="5" applyFont="1" applyFill="1" applyBorder="1" applyAlignment="1">
      <alignment horizontal="center" vertical="center" shrinkToFit="1"/>
    </xf>
    <xf numFmtId="0" fontId="4" fillId="2" borderId="0" xfId="5" applyFont="1" applyFill="1" applyBorder="1"/>
    <xf numFmtId="0" fontId="8" fillId="2" borderId="14" xfId="5" applyFont="1" applyFill="1" applyBorder="1" applyAlignment="1">
      <alignment horizontal="left" vertical="center"/>
    </xf>
    <xf numFmtId="0" fontId="8" fillId="2" borderId="24" xfId="5" applyFont="1" applyFill="1" applyBorder="1" applyAlignment="1">
      <alignment horizontal="left" vertical="center"/>
    </xf>
    <xf numFmtId="0" fontId="8" fillId="2" borderId="13" xfId="5" applyFont="1" applyFill="1" applyBorder="1" applyAlignment="1">
      <alignment horizontal="left" vertical="center"/>
    </xf>
    <xf numFmtId="0" fontId="8" fillId="2" borderId="4" xfId="5" applyFont="1" applyFill="1" applyBorder="1" applyAlignment="1">
      <alignment horizontal="center" vertical="center" shrinkToFit="1"/>
    </xf>
    <xf numFmtId="0" fontId="1" fillId="2" borderId="0" xfId="5" applyFill="1"/>
    <xf numFmtId="0" fontId="6" fillId="2" borderId="0" xfId="5" applyFont="1" applyFill="1" applyAlignment="1">
      <alignment vertical="center"/>
    </xf>
    <xf numFmtId="0" fontId="1" fillId="2" borderId="0" xfId="5" applyFill="1" applyAlignment="1">
      <alignment vertical="center"/>
    </xf>
    <xf numFmtId="0" fontId="1" fillId="2" borderId="0" xfId="5" applyFill="1" applyBorder="1"/>
    <xf numFmtId="0" fontId="11" fillId="2" borderId="0" xfId="0" applyFont="1" applyFill="1"/>
    <xf numFmtId="0" fontId="8" fillId="2" borderId="11" xfId="5" applyFont="1" applyFill="1" applyBorder="1" applyAlignment="1">
      <alignment horizontal="left" vertical="center"/>
    </xf>
    <xf numFmtId="0" fontId="10" fillId="2" borderId="25" xfId="3" applyFont="1" applyFill="1" applyBorder="1" applyAlignment="1">
      <alignment horizontal="center" vertical="center"/>
    </xf>
    <xf numFmtId="176" fontId="16" fillId="2" borderId="0" xfId="4" applyNumberFormat="1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center" vertical="center" textRotation="255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26" xfId="0" applyNumberFormat="1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177" fontId="1" fillId="2" borderId="27" xfId="1" applyNumberFormat="1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56" fontId="0" fillId="2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56" fontId="1" fillId="2" borderId="4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177" fontId="1" fillId="2" borderId="11" xfId="1" applyNumberFormat="1" applyFont="1" applyFill="1" applyBorder="1" applyAlignment="1">
      <alignment horizontal="right" vertical="center"/>
    </xf>
    <xf numFmtId="177" fontId="1" fillId="2" borderId="14" xfId="1" applyNumberFormat="1" applyFont="1" applyFill="1" applyBorder="1" applyAlignment="1">
      <alignment horizontal="right" vertical="center"/>
    </xf>
    <xf numFmtId="177" fontId="1" fillId="2" borderId="13" xfId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/>
    <xf numFmtId="0" fontId="1" fillId="2" borderId="0" xfId="3" applyFont="1" applyFill="1" applyBorder="1">
      <alignment vertical="center"/>
    </xf>
    <xf numFmtId="0" fontId="1" fillId="2" borderId="0" xfId="3" applyFont="1" applyFill="1">
      <alignment vertical="center"/>
    </xf>
    <xf numFmtId="0" fontId="1" fillId="2" borderId="0" xfId="0" applyFont="1" applyFill="1"/>
    <xf numFmtId="38" fontId="13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5" applyFont="1" applyFill="1"/>
    <xf numFmtId="0" fontId="11" fillId="2" borderId="0" xfId="4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1" fillId="2" borderId="1" xfId="3" applyFont="1" applyFill="1" applyBorder="1">
      <alignment vertical="center"/>
    </xf>
    <xf numFmtId="0" fontId="1" fillId="2" borderId="2" xfId="0" applyFont="1" applyFill="1" applyBorder="1"/>
    <xf numFmtId="0" fontId="1" fillId="2" borderId="31" xfId="0" applyFont="1" applyFill="1" applyBorder="1" applyAlignment="1">
      <alignment vertical="center"/>
    </xf>
    <xf numFmtId="3" fontId="12" fillId="2" borderId="0" xfId="4" applyNumberFormat="1" applyFont="1" applyFill="1" applyBorder="1" applyAlignment="1">
      <alignment horizontal="right" vertical="center" wrapText="1"/>
    </xf>
    <xf numFmtId="177" fontId="12" fillId="2" borderId="0" xfId="4" applyNumberFormat="1" applyFont="1" applyFill="1" applyBorder="1" applyAlignment="1">
      <alignment vertical="center"/>
    </xf>
    <xf numFmtId="177" fontId="11" fillId="2" borderId="0" xfId="4" applyNumberFormat="1" applyFont="1" applyFill="1" applyBorder="1" applyAlignment="1">
      <alignment horizontal="right" vertical="center" shrinkToFit="1" readingOrder="1"/>
    </xf>
    <xf numFmtId="0" fontId="19" fillId="2" borderId="0" xfId="3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1" fillId="2" borderId="59" xfId="0" applyFont="1" applyFill="1" applyBorder="1" applyAlignment="1">
      <alignment vertical="center"/>
    </xf>
    <xf numFmtId="56" fontId="1" fillId="2" borderId="59" xfId="0" applyNumberFormat="1" applyFont="1" applyFill="1" applyBorder="1" applyAlignment="1">
      <alignment horizontal="center" vertical="center"/>
    </xf>
    <xf numFmtId="176" fontId="1" fillId="2" borderId="6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38" fontId="0" fillId="2" borderId="0" xfId="1" applyFont="1" applyFill="1" applyBorder="1" applyAlignment="1">
      <alignment vertical="center"/>
    </xf>
    <xf numFmtId="0" fontId="0" fillId="2" borderId="25" xfId="0" applyNumberFormat="1" applyFont="1" applyFill="1" applyBorder="1" applyAlignment="1">
      <alignment horizontal="left" vertical="center"/>
    </xf>
    <xf numFmtId="177" fontId="0" fillId="2" borderId="3" xfId="1" applyNumberFormat="1" applyFont="1" applyFill="1" applyBorder="1" applyAlignment="1">
      <alignment horizontal="right" vertical="center" shrinkToFit="1"/>
    </xf>
    <xf numFmtId="177" fontId="0" fillId="2" borderId="4" xfId="1" applyNumberFormat="1" applyFont="1" applyFill="1" applyBorder="1" applyAlignment="1">
      <alignment horizontal="right" vertical="center"/>
    </xf>
    <xf numFmtId="177" fontId="0" fillId="2" borderId="5" xfId="1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177" fontId="0" fillId="2" borderId="3" xfId="1" applyNumberFormat="1" applyFont="1" applyFill="1" applyBorder="1" applyAlignment="1">
      <alignment horizontal="right" vertical="center"/>
    </xf>
    <xf numFmtId="176" fontId="0" fillId="2" borderId="10" xfId="0" applyNumberFormat="1" applyFont="1" applyFill="1" applyBorder="1" applyAlignment="1">
      <alignment horizontal="center" vertical="center"/>
    </xf>
    <xf numFmtId="0" fontId="0" fillId="2" borderId="24" xfId="0" applyNumberFormat="1" applyFont="1" applyFill="1" applyBorder="1" applyAlignment="1">
      <alignment horizontal="left" vertical="center"/>
    </xf>
    <xf numFmtId="177" fontId="0" fillId="2" borderId="10" xfId="1" applyNumberFormat="1" applyFont="1" applyFill="1" applyBorder="1" applyAlignment="1">
      <alignment horizontal="right" vertical="center"/>
    </xf>
    <xf numFmtId="177" fontId="0" fillId="2" borderId="59" xfId="1" applyNumberFormat="1" applyFont="1" applyFill="1" applyBorder="1" applyAlignment="1">
      <alignment horizontal="right" vertical="center"/>
    </xf>
    <xf numFmtId="176" fontId="0" fillId="2" borderId="28" xfId="0" applyNumberFormat="1" applyFont="1" applyFill="1" applyBorder="1" applyAlignment="1">
      <alignment horizontal="center" vertical="center"/>
    </xf>
    <xf numFmtId="0" fontId="0" fillId="2" borderId="29" xfId="0" applyNumberFormat="1" applyFont="1" applyFill="1" applyBorder="1" applyAlignment="1">
      <alignment horizontal="left" vertical="center"/>
    </xf>
    <xf numFmtId="177" fontId="0" fillId="2" borderId="28" xfId="0" applyNumberFormat="1" applyFont="1" applyFill="1" applyBorder="1" applyAlignment="1">
      <alignment horizontal="right" vertical="center"/>
    </xf>
    <xf numFmtId="177" fontId="0" fillId="2" borderId="60" xfId="0" applyNumberFormat="1" applyFont="1" applyFill="1" applyBorder="1" applyAlignment="1">
      <alignment horizontal="right" vertical="center"/>
    </xf>
    <xf numFmtId="177" fontId="0" fillId="2" borderId="32" xfId="1" applyNumberFormat="1" applyFont="1" applyFill="1" applyBorder="1" applyAlignment="1">
      <alignment vertical="center"/>
    </xf>
    <xf numFmtId="177" fontId="0" fillId="2" borderId="19" xfId="1" applyNumberFormat="1" applyFont="1" applyFill="1" applyBorder="1" applyAlignment="1">
      <alignment vertical="center"/>
    </xf>
    <xf numFmtId="177" fontId="0" fillId="2" borderId="17" xfId="1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0" xfId="5" applyFont="1" applyFill="1" applyAlignment="1">
      <alignment vertical="center"/>
    </xf>
    <xf numFmtId="177" fontId="0" fillId="2" borderId="5" xfId="1" applyNumberFormat="1" applyFont="1" applyFill="1" applyBorder="1" applyAlignment="1">
      <alignment horizontal="right" vertical="center"/>
    </xf>
    <xf numFmtId="56" fontId="0" fillId="2" borderId="9" xfId="0" applyNumberFormat="1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vertical="center"/>
    </xf>
    <xf numFmtId="56" fontId="1" fillId="2" borderId="59" xfId="0" applyNumberFormat="1" applyFont="1" applyFill="1" applyBorder="1" applyAlignment="1">
      <alignment vertical="center"/>
    </xf>
    <xf numFmtId="56" fontId="0" fillId="2" borderId="9" xfId="0" applyNumberFormat="1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56" fontId="1" fillId="2" borderId="9" xfId="0" applyNumberFormat="1" applyFont="1" applyFill="1" applyBorder="1" applyAlignment="1">
      <alignment horizontal="left" vertical="center"/>
    </xf>
    <xf numFmtId="176" fontId="0" fillId="2" borderId="28" xfId="0" quotePrefix="1" applyNumberFormat="1" applyFont="1" applyFill="1" applyBorder="1" applyAlignment="1">
      <alignment horizontal="center" vertical="center"/>
    </xf>
    <xf numFmtId="178" fontId="0" fillId="2" borderId="10" xfId="1" applyNumberFormat="1" applyFont="1" applyFill="1" applyBorder="1" applyAlignment="1">
      <alignment horizontal="right" vertical="center"/>
    </xf>
    <xf numFmtId="56" fontId="1" fillId="2" borderId="59" xfId="0" applyNumberFormat="1" applyFont="1" applyFill="1" applyBorder="1" applyAlignment="1">
      <alignment horizontal="right" vertical="center"/>
    </xf>
    <xf numFmtId="0" fontId="10" fillId="2" borderId="25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0" fillId="2" borderId="69" xfId="0" applyFont="1" applyFill="1" applyBorder="1" applyAlignment="1">
      <alignment vertical="center"/>
    </xf>
    <xf numFmtId="0" fontId="0" fillId="2" borderId="70" xfId="0" applyFont="1" applyFill="1" applyBorder="1" applyAlignment="1">
      <alignment vertical="center" wrapText="1"/>
    </xf>
    <xf numFmtId="0" fontId="0" fillId="2" borderId="7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75" xfId="0" applyFont="1" applyFill="1" applyBorder="1" applyAlignment="1">
      <alignment vertical="center"/>
    </xf>
    <xf numFmtId="0" fontId="0" fillId="2" borderId="76" xfId="0" applyFont="1" applyFill="1" applyBorder="1" applyAlignment="1">
      <alignment vertical="center" wrapText="1"/>
    </xf>
    <xf numFmtId="0" fontId="0" fillId="2" borderId="76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36" xfId="0" applyFont="1" applyFill="1" applyBorder="1" applyAlignment="1">
      <alignment vertical="center"/>
    </xf>
    <xf numFmtId="0" fontId="0" fillId="2" borderId="37" xfId="0" applyFont="1" applyFill="1" applyBorder="1" applyAlignment="1">
      <alignment vertical="center"/>
    </xf>
    <xf numFmtId="177" fontId="0" fillId="2" borderId="78" xfId="1" applyNumberFormat="1" applyFont="1" applyFill="1" applyBorder="1" applyAlignment="1">
      <alignment horizontal="right" vertical="center"/>
    </xf>
    <xf numFmtId="177" fontId="0" fillId="2" borderId="20" xfId="1" applyNumberFormat="1" applyFont="1" applyFill="1" applyBorder="1" applyAlignment="1">
      <alignment horizontal="right" vertical="center"/>
    </xf>
    <xf numFmtId="177" fontId="0" fillId="2" borderId="17" xfId="1" applyNumberFormat="1" applyFont="1" applyFill="1" applyBorder="1" applyAlignment="1">
      <alignment horizontal="right" vertical="center"/>
    </xf>
    <xf numFmtId="0" fontId="0" fillId="2" borderId="81" xfId="0" applyFont="1" applyFill="1" applyBorder="1" applyAlignment="1">
      <alignment vertical="center"/>
    </xf>
    <xf numFmtId="0" fontId="0" fillId="2" borderId="82" xfId="0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0" fontId="0" fillId="2" borderId="0" xfId="0" applyFont="1" applyFill="1"/>
    <xf numFmtId="0" fontId="14" fillId="2" borderId="0" xfId="4" applyFont="1" applyFill="1" applyBorder="1" applyAlignment="1">
      <alignment vertical="center" wrapText="1" shrinkToFit="1" readingOrder="1"/>
    </xf>
    <xf numFmtId="0" fontId="8" fillId="2" borderId="0" xfId="5" applyFont="1" applyFill="1" applyBorder="1" applyAlignment="1">
      <alignment vertical="center" wrapText="1"/>
    </xf>
    <xf numFmtId="0" fontId="8" fillId="2" borderId="0" xfId="5" applyFont="1" applyFill="1" applyBorder="1" applyAlignment="1">
      <alignment horizontal="left" vertical="center" wrapText="1"/>
    </xf>
    <xf numFmtId="177" fontId="11" fillId="2" borderId="0" xfId="4" applyNumberFormat="1" applyFont="1" applyFill="1" applyBorder="1" applyAlignment="1">
      <alignment horizontal="center" vertical="center" shrinkToFit="1" readingOrder="1"/>
    </xf>
    <xf numFmtId="0" fontId="1" fillId="2" borderId="0" xfId="0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center"/>
    </xf>
    <xf numFmtId="0" fontId="8" fillId="2" borderId="59" xfId="5" applyFont="1" applyFill="1" applyBorder="1" applyAlignment="1">
      <alignment horizontal="center" vertical="center" shrinkToFit="1"/>
    </xf>
    <xf numFmtId="0" fontId="21" fillId="2" borderId="0" xfId="3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11" fillId="2" borderId="14" xfId="4" applyFont="1" applyFill="1" applyBorder="1" applyAlignment="1">
      <alignment horizontal="center" vertical="center" shrinkToFit="1"/>
    </xf>
    <xf numFmtId="0" fontId="11" fillId="2" borderId="13" xfId="4" applyFont="1" applyFill="1" applyBorder="1" applyAlignment="1">
      <alignment horizontal="center" vertical="center" shrinkToFit="1"/>
    </xf>
    <xf numFmtId="0" fontId="14" fillId="2" borderId="14" xfId="4" applyFont="1" applyFill="1" applyBorder="1" applyAlignment="1">
      <alignment horizontal="center" vertical="center" wrapText="1" shrinkToFit="1" readingOrder="1"/>
    </xf>
    <xf numFmtId="0" fontId="14" fillId="2" borderId="13" xfId="4" applyFont="1" applyFill="1" applyBorder="1" applyAlignment="1">
      <alignment horizontal="center" vertical="center" shrinkToFit="1" readingOrder="1"/>
    </xf>
    <xf numFmtId="0" fontId="0" fillId="2" borderId="25" xfId="0" applyFont="1" applyFill="1" applyBorder="1" applyAlignment="1">
      <alignment horizontal="center" vertical="center" wrapText="1"/>
    </xf>
    <xf numFmtId="0" fontId="20" fillId="2" borderId="25" xfId="3" applyFont="1" applyFill="1" applyBorder="1" applyAlignment="1">
      <alignment horizontal="left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 wrapText="1"/>
    </xf>
    <xf numFmtId="0" fontId="0" fillId="2" borderId="5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 shrinkToFit="1"/>
    </xf>
    <xf numFmtId="0" fontId="0" fillId="2" borderId="53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center" vertical="center" shrinkToFit="1"/>
    </xf>
    <xf numFmtId="0" fontId="0" fillId="2" borderId="53" xfId="0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36" xfId="0" applyFont="1" applyFill="1" applyBorder="1" applyAlignment="1">
      <alignment horizontal="center" vertical="center" wrapText="1" shrinkToFi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177" fontId="11" fillId="2" borderId="14" xfId="4" applyNumberFormat="1" applyFont="1" applyFill="1" applyBorder="1" applyAlignment="1">
      <alignment horizontal="right" vertical="center" shrinkToFit="1" readingOrder="1"/>
    </xf>
    <xf numFmtId="177" fontId="11" fillId="2" borderId="13" xfId="4" applyNumberFormat="1" applyFont="1" applyFill="1" applyBorder="1" applyAlignment="1">
      <alignment horizontal="right" vertical="center" shrinkToFit="1" readingOrder="1"/>
    </xf>
    <xf numFmtId="0" fontId="11" fillId="2" borderId="42" xfId="4" applyFont="1" applyFill="1" applyBorder="1" applyAlignment="1">
      <alignment horizontal="center" vertical="center" shrinkToFit="1"/>
    </xf>
    <xf numFmtId="0" fontId="11" fillId="2" borderId="30" xfId="4" applyFont="1" applyFill="1" applyBorder="1" applyAlignment="1">
      <alignment horizontal="center" vertical="center" shrinkToFit="1"/>
    </xf>
    <xf numFmtId="177" fontId="11" fillId="2" borderId="42" xfId="4" applyNumberFormat="1" applyFont="1" applyFill="1" applyBorder="1" applyAlignment="1">
      <alignment horizontal="right" vertical="center" shrinkToFit="1" readingOrder="1"/>
    </xf>
    <xf numFmtId="177" fontId="11" fillId="2" borderId="30" xfId="4" applyNumberFormat="1" applyFont="1" applyFill="1" applyBorder="1" applyAlignment="1">
      <alignment horizontal="right" vertical="center" shrinkToFit="1" readingOrder="1"/>
    </xf>
    <xf numFmtId="0" fontId="11" fillId="2" borderId="39" xfId="4" applyFont="1" applyFill="1" applyBorder="1" applyAlignment="1">
      <alignment horizontal="center" vertical="center"/>
    </xf>
    <xf numFmtId="0" fontId="11" fillId="2" borderId="40" xfId="4" applyFont="1" applyFill="1" applyBorder="1" applyAlignment="1">
      <alignment horizontal="center" vertical="center"/>
    </xf>
    <xf numFmtId="177" fontId="11" fillId="2" borderId="7" xfId="4" applyNumberFormat="1" applyFont="1" applyFill="1" applyBorder="1" applyAlignment="1">
      <alignment horizontal="right" vertical="center" shrinkToFit="1" readingOrder="1"/>
    </xf>
    <xf numFmtId="177" fontId="11" fillId="2" borderId="6" xfId="4" applyNumberFormat="1" applyFont="1" applyFill="1" applyBorder="1" applyAlignment="1">
      <alignment horizontal="right" vertical="center" shrinkToFit="1" readingOrder="1"/>
    </xf>
    <xf numFmtId="0" fontId="8" fillId="2" borderId="11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left" vertical="center"/>
    </xf>
    <xf numFmtId="177" fontId="11" fillId="2" borderId="42" xfId="4" applyNumberFormat="1" applyFont="1" applyFill="1" applyBorder="1" applyAlignment="1">
      <alignment horizontal="center" vertical="center" shrinkToFit="1" readingOrder="1"/>
    </xf>
    <xf numFmtId="177" fontId="11" fillId="2" borderId="30" xfId="4" applyNumberFormat="1" applyFont="1" applyFill="1" applyBorder="1" applyAlignment="1">
      <alignment horizontal="center" vertical="center" shrinkToFit="1" readingOrder="1"/>
    </xf>
    <xf numFmtId="0" fontId="11" fillId="2" borderId="4" xfId="4" applyFont="1" applyFill="1" applyBorder="1" applyAlignment="1">
      <alignment horizontal="center" vertical="center" shrinkToFit="1"/>
    </xf>
    <xf numFmtId="177" fontId="11" fillId="2" borderId="4" xfId="4" applyNumberFormat="1" applyFont="1" applyFill="1" applyBorder="1" applyAlignment="1">
      <alignment horizontal="right" vertical="center" shrinkToFit="1" readingOrder="1"/>
    </xf>
    <xf numFmtId="0" fontId="8" fillId="2" borderId="4" xfId="5" applyFont="1" applyFill="1" applyBorder="1" applyAlignment="1">
      <alignment horizontal="left" vertical="center"/>
    </xf>
    <xf numFmtId="0" fontId="11" fillId="2" borderId="61" xfId="4" applyFont="1" applyFill="1" applyBorder="1" applyAlignment="1">
      <alignment horizontal="center" vertical="center" shrinkToFit="1"/>
    </xf>
    <xf numFmtId="0" fontId="11" fillId="2" borderId="61" xfId="4" applyFont="1" applyFill="1" applyBorder="1" applyAlignment="1">
      <alignment horizontal="center" vertical="center" wrapText="1" shrinkToFit="1" readingOrder="1"/>
    </xf>
    <xf numFmtId="0" fontId="11" fillId="2" borderId="61" xfId="4" applyFont="1" applyFill="1" applyBorder="1" applyAlignment="1">
      <alignment horizontal="center" vertical="center" shrinkToFit="1" readingOrder="1"/>
    </xf>
    <xf numFmtId="0" fontId="11" fillId="2" borderId="59" xfId="4" applyFont="1" applyFill="1" applyBorder="1" applyAlignment="1">
      <alignment horizontal="left" vertical="center" shrinkToFit="1"/>
    </xf>
    <xf numFmtId="177" fontId="11" fillId="2" borderId="14" xfId="4" applyNumberFormat="1" applyFont="1" applyFill="1" applyBorder="1" applyAlignment="1">
      <alignment horizontal="center" vertical="center" shrinkToFit="1" readingOrder="1"/>
    </xf>
    <xf numFmtId="177" fontId="11" fillId="2" borderId="13" xfId="4" applyNumberFormat="1" applyFont="1" applyFill="1" applyBorder="1" applyAlignment="1">
      <alignment horizontal="center" vertical="center" shrinkToFit="1" readingOrder="1"/>
    </xf>
    <xf numFmtId="0" fontId="11" fillId="2" borderId="60" xfId="4" applyFont="1" applyFill="1" applyBorder="1" applyAlignment="1">
      <alignment horizontal="left" vertical="center" shrinkToFit="1"/>
    </xf>
    <xf numFmtId="0" fontId="8" fillId="2" borderId="41" xfId="5" applyFont="1" applyFill="1" applyBorder="1" applyAlignment="1">
      <alignment horizontal="left" vertical="center"/>
    </xf>
    <xf numFmtId="0" fontId="14" fillId="2" borderId="11" xfId="4" applyFont="1" applyFill="1" applyBorder="1" applyAlignment="1">
      <alignment horizontal="center" vertical="center" shrinkToFit="1" readingOrder="1"/>
    </xf>
    <xf numFmtId="176" fontId="0" fillId="2" borderId="42" xfId="0" applyNumberFormat="1" applyFont="1" applyFill="1" applyBorder="1" applyAlignment="1">
      <alignment horizontal="center" vertical="center"/>
    </xf>
    <xf numFmtId="176" fontId="0" fillId="2" borderId="29" xfId="0" applyNumberFormat="1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8" fillId="2" borderId="59" xfId="5" applyFont="1" applyFill="1" applyBorder="1" applyAlignment="1">
      <alignment horizontal="left" vertical="center"/>
    </xf>
    <xf numFmtId="0" fontId="8" fillId="2" borderId="59" xfId="5" applyFont="1" applyFill="1" applyBorder="1" applyAlignment="1">
      <alignment horizontal="center" vertical="center"/>
    </xf>
    <xf numFmtId="177" fontId="11" fillId="2" borderId="7" xfId="4" applyNumberFormat="1" applyFont="1" applyFill="1" applyBorder="1" applyAlignment="1">
      <alignment horizontal="center" vertical="center" shrinkToFit="1" readingOrder="1"/>
    </xf>
    <xf numFmtId="177" fontId="11" fillId="2" borderId="6" xfId="4" applyNumberFormat="1" applyFont="1" applyFill="1" applyBorder="1" applyAlignment="1">
      <alignment horizontal="center" vertical="center" shrinkToFit="1" readingOrder="1"/>
    </xf>
    <xf numFmtId="0" fontId="11" fillId="2" borderId="38" xfId="4" applyFont="1" applyFill="1" applyBorder="1" applyAlignment="1">
      <alignment horizontal="left" vertical="center" shrinkToFit="1"/>
    </xf>
    <xf numFmtId="0" fontId="11" fillId="2" borderId="84" xfId="4" applyFont="1" applyFill="1" applyBorder="1" applyAlignment="1">
      <alignment horizontal="left" vertical="center" shrinkToFit="1"/>
    </xf>
    <xf numFmtId="0" fontId="0" fillId="2" borderId="79" xfId="0" applyFont="1" applyFill="1" applyBorder="1" applyAlignment="1">
      <alignment horizontal="center" vertical="center"/>
    </xf>
    <xf numFmtId="0" fontId="0" fillId="2" borderId="8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0" fontId="11" fillId="2" borderId="14" xfId="4" applyFont="1" applyFill="1" applyBorder="1" applyAlignment="1">
      <alignment horizontal="center" vertical="center" wrapText="1" shrinkToFit="1" readingOrder="1"/>
    </xf>
    <xf numFmtId="0" fontId="11" fillId="2" borderId="13" xfId="4" applyFont="1" applyFill="1" applyBorder="1" applyAlignment="1">
      <alignment horizontal="center" vertical="center" shrinkToFit="1" readingOrder="1"/>
    </xf>
    <xf numFmtId="0" fontId="0" fillId="2" borderId="6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7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0" fillId="2" borderId="72" xfId="0" applyNumberFormat="1" applyFont="1" applyFill="1" applyBorder="1" applyAlignment="1">
      <alignment horizontal="center" vertical="center"/>
    </xf>
    <xf numFmtId="176" fontId="0" fillId="2" borderId="33" xfId="0" applyNumberFormat="1" applyFont="1" applyFill="1" applyBorder="1" applyAlignment="1">
      <alignment horizontal="center" vertical="center"/>
    </xf>
    <xf numFmtId="176" fontId="0" fillId="2" borderId="48" xfId="0" applyNumberFormat="1" applyFont="1" applyFill="1" applyBorder="1" applyAlignment="1">
      <alignment horizontal="center" vertical="center"/>
    </xf>
    <xf numFmtId="0" fontId="0" fillId="2" borderId="61" xfId="0" applyNumberFormat="1" applyFont="1" applyFill="1" applyBorder="1" applyAlignment="1">
      <alignment horizontal="center" vertical="center"/>
    </xf>
    <xf numFmtId="0" fontId="0" fillId="2" borderId="44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left" vertical="center" wrapText="1"/>
    </xf>
    <xf numFmtId="0" fontId="0" fillId="2" borderId="74" xfId="0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left" vertical="center" wrapText="1"/>
    </xf>
    <xf numFmtId="0" fontId="0" fillId="2" borderId="71" xfId="0" applyFont="1" applyFill="1" applyBorder="1" applyAlignment="1">
      <alignment horizontal="left" vertical="center" wrapText="1"/>
    </xf>
    <xf numFmtId="0" fontId="0" fillId="2" borderId="38" xfId="0" applyFont="1" applyFill="1" applyBorder="1" applyAlignment="1">
      <alignment horizontal="left" vertical="center" wrapText="1"/>
    </xf>
    <xf numFmtId="0" fontId="0" fillId="2" borderId="63" xfId="0" applyFont="1" applyFill="1" applyBorder="1" applyAlignment="1">
      <alignment horizontal="left" vertical="center" wrapText="1"/>
    </xf>
    <xf numFmtId="177" fontId="0" fillId="2" borderId="33" xfId="1" applyNumberFormat="1" applyFont="1" applyFill="1" applyBorder="1" applyAlignment="1">
      <alignment horizontal="right" vertical="center" shrinkToFit="1"/>
    </xf>
    <xf numFmtId="177" fontId="0" fillId="2" borderId="48" xfId="1" applyNumberFormat="1" applyFont="1" applyFill="1" applyBorder="1" applyAlignment="1">
      <alignment horizontal="right" vertical="center" shrinkToFit="1"/>
    </xf>
    <xf numFmtId="177" fontId="0" fillId="2" borderId="44" xfId="1" applyNumberFormat="1" applyFont="1" applyFill="1" applyBorder="1" applyAlignment="1">
      <alignment horizontal="right" vertical="center"/>
    </xf>
    <xf numFmtId="177" fontId="0" fillId="2" borderId="45" xfId="1" applyNumberFormat="1" applyFont="1" applyFill="1" applyBorder="1" applyAlignment="1">
      <alignment horizontal="right" vertical="center"/>
    </xf>
    <xf numFmtId="177" fontId="0" fillId="2" borderId="35" xfId="1" applyNumberFormat="1" applyFont="1" applyFill="1" applyBorder="1" applyAlignment="1">
      <alignment horizontal="right" vertical="center"/>
    </xf>
    <xf numFmtId="177" fontId="0" fillId="2" borderId="57" xfId="1" applyNumberFormat="1" applyFont="1" applyFill="1" applyBorder="1" applyAlignment="1">
      <alignment horizontal="right" vertical="center"/>
    </xf>
    <xf numFmtId="0" fontId="0" fillId="2" borderId="72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177" fontId="0" fillId="2" borderId="3" xfId="1" applyNumberFormat="1" applyFont="1" applyFill="1" applyBorder="1" applyAlignment="1">
      <alignment horizontal="right" vertical="center" shrinkToFit="1"/>
    </xf>
    <xf numFmtId="177" fontId="0" fillId="2" borderId="4" xfId="1" applyNumberFormat="1" applyFont="1" applyFill="1" applyBorder="1" applyAlignment="1">
      <alignment horizontal="right" vertical="center"/>
    </xf>
    <xf numFmtId="177" fontId="0" fillId="2" borderId="5" xfId="1" applyNumberFormat="1" applyFont="1" applyFill="1" applyBorder="1" applyAlignment="1">
      <alignment horizontal="right" vertical="center"/>
    </xf>
    <xf numFmtId="177" fontId="0" fillId="2" borderId="68" xfId="1" applyNumberFormat="1" applyFont="1" applyFill="1" applyBorder="1" applyAlignment="1">
      <alignment horizontal="right" vertical="center"/>
    </xf>
    <xf numFmtId="0" fontId="0" fillId="2" borderId="64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176" fontId="0" fillId="2" borderId="64" xfId="0" applyNumberFormat="1" applyFont="1" applyFill="1" applyBorder="1" applyAlignment="1">
      <alignment horizontal="center" vertical="center"/>
    </xf>
    <xf numFmtId="0" fontId="0" fillId="2" borderId="65" xfId="0" applyNumberFormat="1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horizontal="left" vertical="center" wrapText="1"/>
    </xf>
    <xf numFmtId="0" fontId="0" fillId="2" borderId="67" xfId="0" applyFont="1" applyFill="1" applyBorder="1" applyAlignment="1">
      <alignment horizontal="left" vertical="center" wrapText="1"/>
    </xf>
    <xf numFmtId="177" fontId="0" fillId="2" borderId="64" xfId="1" applyNumberFormat="1" applyFont="1" applyFill="1" applyBorder="1" applyAlignment="1">
      <alignment horizontal="right" vertical="center" shrinkToFit="1"/>
    </xf>
    <xf numFmtId="177" fontId="0" fillId="2" borderId="65" xfId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left"/>
    </xf>
    <xf numFmtId="0" fontId="10" fillId="2" borderId="25" xfId="3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 shrinkToFit="1"/>
    </xf>
    <xf numFmtId="0" fontId="1" fillId="2" borderId="51" xfId="0" applyFont="1" applyFill="1" applyBorder="1" applyAlignment="1">
      <alignment horizontal="center" vertical="center" wrapText="1" shrinkToFit="1"/>
    </xf>
    <xf numFmtId="0" fontId="1" fillId="2" borderId="36" xfId="0" applyFont="1" applyFill="1" applyBorder="1" applyAlignment="1">
      <alignment horizontal="center" vertical="center" wrapText="1" shrinkToFit="1"/>
    </xf>
    <xf numFmtId="0" fontId="1" fillId="2" borderId="37" xfId="0" applyFont="1" applyFill="1" applyBorder="1" applyAlignment="1">
      <alignment horizontal="center" vertical="center" wrapText="1" shrinkToFit="1"/>
    </xf>
    <xf numFmtId="0" fontId="0" fillId="2" borderId="77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5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16" fillId="2" borderId="42" xfId="4" applyFont="1" applyFill="1" applyBorder="1" applyAlignment="1">
      <alignment horizontal="center" vertical="center" shrinkToFit="1"/>
    </xf>
    <xf numFmtId="0" fontId="16" fillId="2" borderId="30" xfId="4" applyFont="1" applyFill="1" applyBorder="1" applyAlignment="1">
      <alignment horizontal="center" vertical="center" shrinkToFit="1"/>
    </xf>
    <xf numFmtId="177" fontId="16" fillId="2" borderId="42" xfId="4" applyNumberFormat="1" applyFont="1" applyFill="1" applyBorder="1" applyAlignment="1">
      <alignment horizontal="center" vertical="center" shrinkToFit="1" readingOrder="1"/>
    </xf>
    <xf numFmtId="177" fontId="16" fillId="2" borderId="30" xfId="4" applyNumberFormat="1" applyFont="1" applyFill="1" applyBorder="1" applyAlignment="1">
      <alignment horizontal="center" vertical="center" shrinkToFit="1" readingOrder="1"/>
    </xf>
    <xf numFmtId="0" fontId="16" fillId="2" borderId="14" xfId="4" applyFont="1" applyFill="1" applyBorder="1" applyAlignment="1">
      <alignment horizontal="center" vertical="center" shrinkToFit="1"/>
    </xf>
    <xf numFmtId="0" fontId="16" fillId="2" borderId="13" xfId="4" applyFont="1" applyFill="1" applyBorder="1" applyAlignment="1">
      <alignment horizontal="center" vertical="center" shrinkToFit="1"/>
    </xf>
    <xf numFmtId="177" fontId="16" fillId="2" borderId="14" xfId="4" applyNumberFormat="1" applyFont="1" applyFill="1" applyBorder="1" applyAlignment="1">
      <alignment horizontal="center" vertical="center" shrinkToFit="1" readingOrder="1"/>
    </xf>
    <xf numFmtId="177" fontId="16" fillId="2" borderId="13" xfId="4" applyNumberFormat="1" applyFont="1" applyFill="1" applyBorder="1" applyAlignment="1">
      <alignment horizontal="center" vertical="center" shrinkToFit="1" readingOrder="1"/>
    </xf>
    <xf numFmtId="0" fontId="0" fillId="2" borderId="39" xfId="0" applyFont="1" applyFill="1" applyBorder="1" applyAlignment="1">
      <alignment vertical="center" wrapText="1"/>
    </xf>
    <xf numFmtId="0" fontId="1" fillId="2" borderId="58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8" fillId="2" borderId="14" xfId="4" applyFont="1" applyFill="1" applyBorder="1" applyAlignment="1">
      <alignment horizontal="center" vertical="center" wrapText="1" shrinkToFit="1" readingOrder="1"/>
    </xf>
    <xf numFmtId="0" fontId="18" fillId="2" borderId="13" xfId="4" applyFont="1" applyFill="1" applyBorder="1" applyAlignment="1">
      <alignment horizontal="center" vertical="center" shrinkToFit="1" readingOrder="1"/>
    </xf>
    <xf numFmtId="0" fontId="18" fillId="2" borderId="11" xfId="4" applyFont="1" applyFill="1" applyBorder="1" applyAlignment="1">
      <alignment horizontal="center" vertical="center" shrinkToFit="1" readingOrder="1"/>
    </xf>
    <xf numFmtId="0" fontId="0" fillId="2" borderId="4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0" fillId="2" borderId="49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  <xf numFmtId="177" fontId="0" fillId="2" borderId="12" xfId="1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出納帳2006122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214994</xdr:colOff>
      <xdr:row>8</xdr:row>
      <xdr:rowOff>220436</xdr:rowOff>
    </xdr:from>
    <xdr:to>
      <xdr:col>20</xdr:col>
      <xdr:colOff>405494</xdr:colOff>
      <xdr:row>10</xdr:row>
      <xdr:rowOff>193548</xdr:rowOff>
    </xdr:to>
    <xdr:sp macro="" textlink="">
      <xdr:nvSpPr>
        <xdr:cNvPr id="2" name="角丸四角形吹き出し 1"/>
        <xdr:cNvSpPr/>
      </xdr:nvSpPr>
      <xdr:spPr>
        <a:xfrm>
          <a:off x="15073994" y="2296886"/>
          <a:ext cx="3619500" cy="620812"/>
        </a:xfrm>
        <a:prstGeom prst="wedgeRoundRectCallout">
          <a:avLst>
            <a:gd name="adj1" fmla="val -17568"/>
            <a:gd name="adj2" fmla="val 40290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（計算式が入っています）</a:t>
          </a:r>
        </a:p>
      </xdr:txBody>
    </xdr:sp>
    <xdr:clientData/>
  </xdr:twoCellAnchor>
  <xdr:twoCellAnchor>
    <xdr:from>
      <xdr:col>15</xdr:col>
      <xdr:colOff>133350</xdr:colOff>
      <xdr:row>48</xdr:row>
      <xdr:rowOff>76200</xdr:rowOff>
    </xdr:from>
    <xdr:to>
      <xdr:col>20</xdr:col>
      <xdr:colOff>419100</xdr:colOff>
      <xdr:row>49</xdr:row>
      <xdr:rowOff>247650</xdr:rowOff>
    </xdr:to>
    <xdr:sp macro="" textlink="">
      <xdr:nvSpPr>
        <xdr:cNvPr id="5" name="角丸四角形吹き出し 4"/>
        <xdr:cNvSpPr/>
      </xdr:nvSpPr>
      <xdr:spPr>
        <a:xfrm>
          <a:off x="14992350" y="16878300"/>
          <a:ext cx="3714750" cy="514350"/>
        </a:xfrm>
        <a:prstGeom prst="wedgeRoundRectCallout">
          <a:avLst>
            <a:gd name="adj1" fmla="val -25167"/>
            <a:gd name="adj2" fmla="val 28022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自動で分類ごとに集計します。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326571</xdr:colOff>
      <xdr:row>13</xdr:row>
      <xdr:rowOff>163286</xdr:rowOff>
    </xdr:from>
    <xdr:to>
      <xdr:col>13</xdr:col>
      <xdr:colOff>1183822</xdr:colOff>
      <xdr:row>13</xdr:row>
      <xdr:rowOff>204107</xdr:rowOff>
    </xdr:to>
    <xdr:cxnSp macro="">
      <xdr:nvCxnSpPr>
        <xdr:cNvPr id="2" name="直線コネクタ 1"/>
        <xdr:cNvCxnSpPr/>
      </xdr:nvCxnSpPr>
      <xdr:spPr>
        <a:xfrm flipV="1">
          <a:off x="421821" y="3992336"/>
          <a:ext cx="13916026" cy="4082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680358</xdr:colOff>
      <xdr:row>13</xdr:row>
      <xdr:rowOff>68036</xdr:rowOff>
    </xdr:from>
    <xdr:to>
      <xdr:col>8</xdr:col>
      <xdr:colOff>397329</xdr:colOff>
      <xdr:row>13</xdr:row>
      <xdr:rowOff>340179</xdr:rowOff>
    </xdr:to>
    <xdr:sp macro="" textlink="">
      <xdr:nvSpPr>
        <xdr:cNvPr id="3" name="四角形吹き出し 2"/>
        <xdr:cNvSpPr/>
      </xdr:nvSpPr>
      <xdr:spPr>
        <a:xfrm>
          <a:off x="7833633" y="3897086"/>
          <a:ext cx="907596" cy="272143"/>
        </a:xfrm>
        <a:prstGeom prst="wedgeRectCallout">
          <a:avLst>
            <a:gd name="adj1" fmla="val -13393"/>
            <a:gd name="adj2" fmla="val 4250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中略</a:t>
          </a:r>
        </a:p>
      </xdr:txBody>
    </xdr:sp>
    <xdr:clientData/>
  </xdr:twoCellAnchor>
  <xdr:twoCellAnchor>
    <xdr:from>
      <xdr:col>0</xdr:col>
      <xdr:colOff>95249</xdr:colOff>
      <xdr:row>4</xdr:row>
      <xdr:rowOff>54428</xdr:rowOff>
    </xdr:from>
    <xdr:to>
      <xdr:col>4</xdr:col>
      <xdr:colOff>530677</xdr:colOff>
      <xdr:row>6</xdr:row>
      <xdr:rowOff>163612</xdr:rowOff>
    </xdr:to>
    <xdr:sp macro="" textlink="">
      <xdr:nvSpPr>
        <xdr:cNvPr id="4" name="角丸四角形吹き出し 3"/>
        <xdr:cNvSpPr/>
      </xdr:nvSpPr>
      <xdr:spPr>
        <a:xfrm>
          <a:off x="95249" y="884464"/>
          <a:ext cx="4517571" cy="612648"/>
        </a:xfrm>
        <a:prstGeom prst="wedgeRoundRectCallout">
          <a:avLst>
            <a:gd name="adj1" fmla="val -17568"/>
            <a:gd name="adj2" fmla="val 40290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記入例（計算式は入っていません）</a:t>
          </a:r>
        </a:p>
      </xdr:txBody>
    </xdr:sp>
    <xdr:clientData/>
  </xdr:twoCellAnchor>
  <xdr:twoCellAnchor>
    <xdr:from>
      <xdr:col>2</xdr:col>
      <xdr:colOff>0</xdr:colOff>
      <xdr:row>8</xdr:row>
      <xdr:rowOff>244929</xdr:rowOff>
    </xdr:from>
    <xdr:to>
      <xdr:col>3</xdr:col>
      <xdr:colOff>13607</xdr:colOff>
      <xdr:row>11</xdr:row>
      <xdr:rowOff>0</xdr:rowOff>
    </xdr:to>
    <xdr:sp macro="" textlink="">
      <xdr:nvSpPr>
        <xdr:cNvPr id="5" name="角丸四角形 4"/>
        <xdr:cNvSpPr/>
      </xdr:nvSpPr>
      <xdr:spPr>
        <a:xfrm>
          <a:off x="816429" y="2286000"/>
          <a:ext cx="1306285" cy="789214"/>
        </a:xfrm>
        <a:prstGeom prst="roundRect">
          <a:avLst/>
        </a:prstGeom>
        <a:noFill/>
        <a:ln w="63500" cmpd="sng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81642</xdr:colOff>
      <xdr:row>20</xdr:row>
      <xdr:rowOff>95249</xdr:rowOff>
    </xdr:from>
    <xdr:to>
      <xdr:col>13</xdr:col>
      <xdr:colOff>884465</xdr:colOff>
      <xdr:row>22</xdr:row>
      <xdr:rowOff>81968</xdr:rowOff>
    </xdr:to>
    <xdr:sp macro="" textlink="">
      <xdr:nvSpPr>
        <xdr:cNvPr id="6" name="角丸四角形吹き出し 5"/>
        <xdr:cNvSpPr/>
      </xdr:nvSpPr>
      <xdr:spPr>
        <a:xfrm>
          <a:off x="10831285" y="6218463"/>
          <a:ext cx="3238501" cy="408541"/>
        </a:xfrm>
        <a:prstGeom prst="wedgeRoundRectCallout">
          <a:avLst>
            <a:gd name="adj1" fmla="val -40552"/>
            <a:gd name="adj2" fmla="val 105800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自動で分類ごとに集計します。</a:t>
          </a:r>
        </a:p>
      </xdr:txBody>
    </xdr:sp>
    <xdr:clientData/>
  </xdr:twoCellAnchor>
  <xdr:twoCellAnchor>
    <xdr:from>
      <xdr:col>2</xdr:col>
      <xdr:colOff>0</xdr:colOff>
      <xdr:row>11</xdr:row>
      <xdr:rowOff>40822</xdr:rowOff>
    </xdr:from>
    <xdr:to>
      <xdr:col>3</xdr:col>
      <xdr:colOff>13607</xdr:colOff>
      <xdr:row>18</xdr:row>
      <xdr:rowOff>326572</xdr:rowOff>
    </xdr:to>
    <xdr:sp macro="" textlink="">
      <xdr:nvSpPr>
        <xdr:cNvPr id="8" name="角丸四角形 7"/>
        <xdr:cNvSpPr/>
      </xdr:nvSpPr>
      <xdr:spPr>
        <a:xfrm>
          <a:off x="816429" y="3116036"/>
          <a:ext cx="1306285" cy="2571750"/>
        </a:xfrm>
        <a:prstGeom prst="roundRect">
          <a:avLst/>
        </a:prstGeom>
        <a:noFill/>
        <a:ln w="63500" cmpd="sng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54429</xdr:colOff>
      <xdr:row>18</xdr:row>
      <xdr:rowOff>0</xdr:rowOff>
    </xdr:from>
    <xdr:to>
      <xdr:col>10</xdr:col>
      <xdr:colOff>0</xdr:colOff>
      <xdr:row>24</xdr:row>
      <xdr:rowOff>136071</xdr:rowOff>
    </xdr:to>
    <xdr:cxnSp macro="">
      <xdr:nvCxnSpPr>
        <xdr:cNvPr id="10" name="曲線コネクタ 9"/>
        <xdr:cNvCxnSpPr/>
      </xdr:nvCxnSpPr>
      <xdr:spPr>
        <a:xfrm>
          <a:off x="2163536" y="5361214"/>
          <a:ext cx="8586107" cy="2000250"/>
        </a:xfrm>
        <a:prstGeom prst="curvedConnector3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13606</xdr:colOff>
      <xdr:row>22</xdr:row>
      <xdr:rowOff>326569</xdr:rowOff>
    </xdr:from>
    <xdr:to>
      <xdr:col>12</xdr:col>
      <xdr:colOff>27214</xdr:colOff>
      <xdr:row>29</xdr:row>
      <xdr:rowOff>0</xdr:rowOff>
    </xdr:to>
    <xdr:sp macro="" textlink="">
      <xdr:nvSpPr>
        <xdr:cNvPr id="12" name="角丸四角形 11"/>
        <xdr:cNvSpPr/>
      </xdr:nvSpPr>
      <xdr:spPr>
        <a:xfrm>
          <a:off x="10763249" y="6871605"/>
          <a:ext cx="1796144" cy="2054681"/>
        </a:xfrm>
        <a:prstGeom prst="roundRect">
          <a:avLst/>
        </a:prstGeom>
        <a:noFill/>
        <a:ln w="63500" cmpd="sng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136071</xdr:colOff>
      <xdr:row>7</xdr:row>
      <xdr:rowOff>231321</xdr:rowOff>
    </xdr:from>
    <xdr:to>
      <xdr:col>6</xdr:col>
      <xdr:colOff>136070</xdr:colOff>
      <xdr:row>9</xdr:row>
      <xdr:rowOff>95577</xdr:rowOff>
    </xdr:to>
    <xdr:sp macro="" textlink="">
      <xdr:nvSpPr>
        <xdr:cNvPr id="15" name="角丸四角形吹き出し 14"/>
        <xdr:cNvSpPr/>
      </xdr:nvSpPr>
      <xdr:spPr>
        <a:xfrm>
          <a:off x="2245178" y="2000250"/>
          <a:ext cx="3850821" cy="408541"/>
        </a:xfrm>
        <a:prstGeom prst="wedgeRoundRectCallout">
          <a:avLst>
            <a:gd name="adj1" fmla="val -55393"/>
            <a:gd name="adj2" fmla="val 29194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収入の場合は、分類は空欄となります。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326571</xdr:colOff>
      <xdr:row>11</xdr:row>
      <xdr:rowOff>163286</xdr:rowOff>
    </xdr:from>
    <xdr:to>
      <xdr:col>13</xdr:col>
      <xdr:colOff>1183822</xdr:colOff>
      <xdr:row>11</xdr:row>
      <xdr:rowOff>204107</xdr:rowOff>
    </xdr:to>
    <xdr:cxnSp macro="">
      <xdr:nvCxnSpPr>
        <xdr:cNvPr id="2" name="直線コネクタ 1"/>
        <xdr:cNvCxnSpPr/>
      </xdr:nvCxnSpPr>
      <xdr:spPr>
        <a:xfrm flipV="1">
          <a:off x="421821" y="3992336"/>
          <a:ext cx="13916026" cy="4082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789214</xdr:colOff>
      <xdr:row>11</xdr:row>
      <xdr:rowOff>40822</xdr:rowOff>
    </xdr:from>
    <xdr:to>
      <xdr:col>7</xdr:col>
      <xdr:colOff>1172937</xdr:colOff>
      <xdr:row>11</xdr:row>
      <xdr:rowOff>285750</xdr:rowOff>
    </xdr:to>
    <xdr:sp macro="" textlink="">
      <xdr:nvSpPr>
        <xdr:cNvPr id="3" name="四角形吹き出し 2"/>
        <xdr:cNvSpPr/>
      </xdr:nvSpPr>
      <xdr:spPr>
        <a:xfrm>
          <a:off x="6749143" y="2979965"/>
          <a:ext cx="1581151" cy="244928"/>
        </a:xfrm>
        <a:prstGeom prst="wedgeRectCallout">
          <a:avLst>
            <a:gd name="adj1" fmla="val -13393"/>
            <a:gd name="adj2" fmla="val 4250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中略</a:t>
          </a:r>
        </a:p>
      </xdr:txBody>
    </xdr:sp>
    <xdr:clientData/>
  </xdr:twoCellAnchor>
  <xdr:twoCellAnchor>
    <xdr:from>
      <xdr:col>1</xdr:col>
      <xdr:colOff>353787</xdr:colOff>
      <xdr:row>16</xdr:row>
      <xdr:rowOff>163287</xdr:rowOff>
    </xdr:from>
    <xdr:to>
      <xdr:col>13</xdr:col>
      <xdr:colOff>1211038</xdr:colOff>
      <xdr:row>16</xdr:row>
      <xdr:rowOff>204108</xdr:rowOff>
    </xdr:to>
    <xdr:cxnSp macro="">
      <xdr:nvCxnSpPr>
        <xdr:cNvPr id="4" name="直線コネクタ 3"/>
        <xdr:cNvCxnSpPr/>
      </xdr:nvCxnSpPr>
      <xdr:spPr>
        <a:xfrm flipV="1">
          <a:off x="449037" y="5143501"/>
          <a:ext cx="13947322" cy="4082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816429</xdr:colOff>
      <xdr:row>16</xdr:row>
      <xdr:rowOff>40821</xdr:rowOff>
    </xdr:from>
    <xdr:to>
      <xdr:col>8</xdr:col>
      <xdr:colOff>-1</xdr:colOff>
      <xdr:row>17</xdr:row>
      <xdr:rowOff>-1</xdr:rowOff>
    </xdr:to>
    <xdr:sp macro="" textlink="">
      <xdr:nvSpPr>
        <xdr:cNvPr id="5" name="四角形吹き出し 4"/>
        <xdr:cNvSpPr/>
      </xdr:nvSpPr>
      <xdr:spPr>
        <a:xfrm>
          <a:off x="6776358" y="4544785"/>
          <a:ext cx="1578427" cy="272143"/>
        </a:xfrm>
        <a:prstGeom prst="wedgeRectCallout">
          <a:avLst>
            <a:gd name="adj1" fmla="val -13393"/>
            <a:gd name="adj2" fmla="val 4250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中略</a:t>
          </a:r>
        </a:p>
      </xdr:txBody>
    </xdr:sp>
    <xdr:clientData/>
  </xdr:twoCellAnchor>
  <xdr:twoCellAnchor>
    <xdr:from>
      <xdr:col>1</xdr:col>
      <xdr:colOff>1</xdr:colOff>
      <xdr:row>4</xdr:row>
      <xdr:rowOff>0</xdr:rowOff>
    </xdr:from>
    <xdr:to>
      <xdr:col>4</xdr:col>
      <xdr:colOff>530679</xdr:colOff>
      <xdr:row>6</xdr:row>
      <xdr:rowOff>109184</xdr:rowOff>
    </xdr:to>
    <xdr:sp macro="" textlink="">
      <xdr:nvSpPr>
        <xdr:cNvPr id="6" name="角丸四角形吹き出し 5"/>
        <xdr:cNvSpPr/>
      </xdr:nvSpPr>
      <xdr:spPr>
        <a:xfrm>
          <a:off x="95251" y="830036"/>
          <a:ext cx="4517571" cy="612648"/>
        </a:xfrm>
        <a:prstGeom prst="wedgeRoundRectCallout">
          <a:avLst>
            <a:gd name="adj1" fmla="val -17568"/>
            <a:gd name="adj2" fmla="val 40290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記入例（計算式は入っていません）</a:t>
          </a:r>
        </a:p>
      </xdr:txBody>
    </xdr:sp>
    <xdr:clientData/>
  </xdr:twoCellAnchor>
  <xdr:twoCellAnchor>
    <xdr:from>
      <xdr:col>2</xdr:col>
      <xdr:colOff>-1</xdr:colOff>
      <xdr:row>12</xdr:row>
      <xdr:rowOff>217716</xdr:rowOff>
    </xdr:from>
    <xdr:to>
      <xdr:col>3</xdr:col>
      <xdr:colOff>13606</xdr:colOff>
      <xdr:row>15</xdr:row>
      <xdr:rowOff>68037</xdr:rowOff>
    </xdr:to>
    <xdr:sp macro="" textlink="">
      <xdr:nvSpPr>
        <xdr:cNvPr id="7" name="角丸四角形 6"/>
        <xdr:cNvSpPr/>
      </xdr:nvSpPr>
      <xdr:spPr>
        <a:xfrm>
          <a:off x="816428" y="3469823"/>
          <a:ext cx="1306285" cy="789214"/>
        </a:xfrm>
        <a:prstGeom prst="roundRect">
          <a:avLst/>
        </a:prstGeom>
        <a:noFill/>
        <a:ln w="63500" cmpd="sng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27213</xdr:colOff>
      <xdr:row>11</xdr:row>
      <xdr:rowOff>272143</xdr:rowOff>
    </xdr:from>
    <xdr:to>
      <xdr:col>6</xdr:col>
      <xdr:colOff>27212</xdr:colOff>
      <xdr:row>13</xdr:row>
      <xdr:rowOff>54756</xdr:rowOff>
    </xdr:to>
    <xdr:sp macro="" textlink="">
      <xdr:nvSpPr>
        <xdr:cNvPr id="8" name="角丸四角形吹き出し 7"/>
        <xdr:cNvSpPr/>
      </xdr:nvSpPr>
      <xdr:spPr>
        <a:xfrm>
          <a:off x="2136320" y="3211286"/>
          <a:ext cx="3850821" cy="408541"/>
        </a:xfrm>
        <a:prstGeom prst="wedgeRoundRectCallout">
          <a:avLst>
            <a:gd name="adj1" fmla="val -54686"/>
            <a:gd name="adj2" fmla="val -782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収入の場合は、分類は空欄となります。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258535</xdr:colOff>
      <xdr:row>18</xdr:row>
      <xdr:rowOff>95251</xdr:rowOff>
    </xdr:from>
    <xdr:to>
      <xdr:col>14</xdr:col>
      <xdr:colOff>680357</xdr:colOff>
      <xdr:row>18</xdr:row>
      <xdr:rowOff>136072</xdr:rowOff>
    </xdr:to>
    <xdr:cxnSp macro="">
      <xdr:nvCxnSpPr>
        <xdr:cNvPr id="2" name="直線コネクタ 1"/>
        <xdr:cNvCxnSpPr/>
      </xdr:nvCxnSpPr>
      <xdr:spPr>
        <a:xfrm flipV="1">
          <a:off x="353785" y="4010026"/>
          <a:ext cx="13947322" cy="4082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680355</xdr:colOff>
      <xdr:row>17</xdr:row>
      <xdr:rowOff>108857</xdr:rowOff>
    </xdr:from>
    <xdr:to>
      <xdr:col>7</xdr:col>
      <xdr:colOff>1077685</xdr:colOff>
      <xdr:row>19</xdr:row>
      <xdr:rowOff>149678</xdr:rowOff>
    </xdr:to>
    <xdr:sp macro="" textlink="">
      <xdr:nvSpPr>
        <xdr:cNvPr id="3" name="四角形吹き出し 2"/>
        <xdr:cNvSpPr/>
      </xdr:nvSpPr>
      <xdr:spPr>
        <a:xfrm>
          <a:off x="6643005" y="3804557"/>
          <a:ext cx="1578430" cy="478971"/>
        </a:xfrm>
        <a:prstGeom prst="wedgeRectCallout">
          <a:avLst>
            <a:gd name="adj1" fmla="val -13393"/>
            <a:gd name="adj2" fmla="val 42500"/>
          </a:avLst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中略</a:t>
          </a:r>
        </a:p>
      </xdr:txBody>
    </xdr:sp>
    <xdr:clientData/>
  </xdr:twoCellAnchor>
  <xdr:twoCellAnchor>
    <xdr:from>
      <xdr:col>1</xdr:col>
      <xdr:colOff>13608</xdr:colOff>
      <xdr:row>3</xdr:row>
      <xdr:rowOff>54429</xdr:rowOff>
    </xdr:from>
    <xdr:to>
      <xdr:col>4</xdr:col>
      <xdr:colOff>544286</xdr:colOff>
      <xdr:row>6</xdr:row>
      <xdr:rowOff>177219</xdr:rowOff>
    </xdr:to>
    <xdr:sp macro="" textlink="">
      <xdr:nvSpPr>
        <xdr:cNvPr id="4" name="角丸四角形吹き出し 3"/>
        <xdr:cNvSpPr/>
      </xdr:nvSpPr>
      <xdr:spPr>
        <a:xfrm>
          <a:off x="108858" y="759279"/>
          <a:ext cx="4521653" cy="608565"/>
        </a:xfrm>
        <a:prstGeom prst="wedgeRoundRectCallout">
          <a:avLst>
            <a:gd name="adj1" fmla="val -17568"/>
            <a:gd name="adj2" fmla="val 40290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記入例（計算式は入っていません）</a:t>
          </a:r>
        </a:p>
      </xdr:txBody>
    </xdr:sp>
    <xdr:clientData/>
  </xdr:twoCellAnchor>
  <xdr:twoCellAnchor>
    <xdr:from>
      <xdr:col>1</xdr:col>
      <xdr:colOff>693965</xdr:colOff>
      <xdr:row>8</xdr:row>
      <xdr:rowOff>12249</xdr:rowOff>
    </xdr:from>
    <xdr:to>
      <xdr:col>2</xdr:col>
      <xdr:colOff>1279071</xdr:colOff>
      <xdr:row>17</xdr:row>
      <xdr:rowOff>0</xdr:rowOff>
    </xdr:to>
    <xdr:sp macro="" textlink="">
      <xdr:nvSpPr>
        <xdr:cNvPr id="5" name="角丸四角形 4"/>
        <xdr:cNvSpPr/>
      </xdr:nvSpPr>
      <xdr:spPr>
        <a:xfrm>
          <a:off x="789215" y="1736274"/>
          <a:ext cx="1309006" cy="1959426"/>
        </a:xfrm>
        <a:prstGeom prst="roundRect">
          <a:avLst/>
        </a:prstGeom>
        <a:noFill/>
        <a:ln w="63500" cmpd="sng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54429</xdr:rowOff>
    </xdr:from>
    <xdr:to>
      <xdr:col>6</xdr:col>
      <xdr:colOff>-1</xdr:colOff>
      <xdr:row>8</xdr:row>
      <xdr:rowOff>136400</xdr:rowOff>
    </xdr:to>
    <xdr:sp macro="" textlink="">
      <xdr:nvSpPr>
        <xdr:cNvPr id="6" name="角丸四角形吹き出し 5"/>
        <xdr:cNvSpPr/>
      </xdr:nvSpPr>
      <xdr:spPr>
        <a:xfrm>
          <a:off x="2114550" y="1511754"/>
          <a:ext cx="3848099" cy="348671"/>
        </a:xfrm>
        <a:prstGeom prst="wedgeRoundRectCallout">
          <a:avLst>
            <a:gd name="adj1" fmla="val -54686"/>
            <a:gd name="adj2" fmla="val -782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収入の場合は、分類は空欄となります。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tabSelected="1" view="pageBreakPreview" zoomScale="60" zoomScaleNormal="70" workbookViewId="0">
      <selection activeCell="F24" sqref="F24:F25"/>
    </sheetView>
  </sheetViews>
  <sheetFormatPr defaultRowHeight="13.5" x14ac:dyDescent="0.15"/>
  <cols>
    <col min="1" max="1" width="1.25" style="105" customWidth="1"/>
    <col min="2" max="2" width="9.5" style="105" customWidth="1"/>
    <col min="3" max="3" width="17" style="105" customWidth="1"/>
    <col min="4" max="4" width="25.875" style="105" customWidth="1"/>
    <col min="5" max="5" width="9" style="105" customWidth="1"/>
    <col min="6" max="11" width="15.625" style="105" customWidth="1"/>
    <col min="12" max="12" width="7.625" style="105" customWidth="1"/>
    <col min="13" max="13" width="8.625" style="105" customWidth="1"/>
    <col min="14" max="14" width="19.375" style="105" customWidth="1"/>
    <col min="15" max="15" width="1.625" style="105" customWidth="1"/>
    <col min="16" max="16384" width="9" style="105"/>
  </cols>
  <sheetData>
    <row r="1" spans="2:15" s="104" customFormat="1" ht="24" customHeight="1" x14ac:dyDescent="0.25">
      <c r="B1" s="102" t="s">
        <v>62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2:15" s="104" customFormat="1" ht="8.25" customHeight="1" x14ac:dyDescent="0.2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5" s="104" customFormat="1" ht="27" customHeight="1" x14ac:dyDescent="0.15">
      <c r="B3" s="3"/>
      <c r="C3" s="3"/>
      <c r="D3" s="4" t="s">
        <v>30</v>
      </c>
      <c r="E3" s="190" t="s">
        <v>124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</row>
    <row r="4" spans="2:15" s="104" customFormat="1" ht="6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s="104" customFormat="1" ht="30.75" customHeight="1" x14ac:dyDescent="0.15">
      <c r="B5" s="5"/>
      <c r="C5" s="5"/>
      <c r="D5" s="5"/>
      <c r="E5" s="5"/>
      <c r="F5" s="5"/>
      <c r="G5" s="5"/>
      <c r="H5" s="5"/>
      <c r="J5" s="110" t="s">
        <v>17</v>
      </c>
      <c r="K5" s="203"/>
      <c r="L5" s="203"/>
      <c r="M5" s="203"/>
      <c r="N5" s="203"/>
      <c r="O5" s="8"/>
    </row>
    <row r="6" spans="2:15" s="104" customFormat="1" ht="9" customHeight="1" thickBot="1" x14ac:dyDescent="0.2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03"/>
    </row>
    <row r="7" spans="2:15" ht="33.75" customHeight="1" x14ac:dyDescent="0.15">
      <c r="B7" s="204" t="s">
        <v>0</v>
      </c>
      <c r="C7" s="207" t="s">
        <v>13</v>
      </c>
      <c r="D7" s="209" t="s">
        <v>1</v>
      </c>
      <c r="E7" s="210"/>
      <c r="F7" s="215" t="s">
        <v>66</v>
      </c>
      <c r="G7" s="216"/>
      <c r="H7" s="217"/>
      <c r="I7" s="218" t="s">
        <v>18</v>
      </c>
      <c r="J7" s="218"/>
      <c r="K7" s="218"/>
      <c r="L7" s="219" t="s">
        <v>4</v>
      </c>
      <c r="M7" s="222" t="s">
        <v>9</v>
      </c>
      <c r="N7" s="225" t="s">
        <v>21</v>
      </c>
      <c r="O7" s="114"/>
    </row>
    <row r="8" spans="2:15" ht="21" customHeight="1" x14ac:dyDescent="0.15">
      <c r="B8" s="205"/>
      <c r="C8" s="208"/>
      <c r="D8" s="211"/>
      <c r="E8" s="212"/>
      <c r="F8" s="228" t="s">
        <v>2</v>
      </c>
      <c r="G8" s="193" t="s">
        <v>34</v>
      </c>
      <c r="H8" s="230" t="s">
        <v>3</v>
      </c>
      <c r="I8" s="232" t="s">
        <v>2</v>
      </c>
      <c r="J8" s="193" t="s">
        <v>34</v>
      </c>
      <c r="K8" s="195" t="s">
        <v>3</v>
      </c>
      <c r="L8" s="220"/>
      <c r="M8" s="223"/>
      <c r="N8" s="226"/>
    </row>
    <row r="9" spans="2:15" ht="21" customHeight="1" thickBot="1" x14ac:dyDescent="0.2">
      <c r="B9" s="206"/>
      <c r="C9" s="194"/>
      <c r="D9" s="213"/>
      <c r="E9" s="214"/>
      <c r="F9" s="229"/>
      <c r="G9" s="194"/>
      <c r="H9" s="231"/>
      <c r="I9" s="233"/>
      <c r="J9" s="194"/>
      <c r="K9" s="196"/>
      <c r="L9" s="221"/>
      <c r="M9" s="224"/>
      <c r="N9" s="227"/>
    </row>
    <row r="10" spans="2:15" ht="30" customHeight="1" thickTop="1" x14ac:dyDescent="0.15">
      <c r="B10" s="81"/>
      <c r="C10" s="131"/>
      <c r="D10" s="195"/>
      <c r="E10" s="202"/>
      <c r="F10" s="132"/>
      <c r="G10" s="133"/>
      <c r="H10" s="134" t="str">
        <f>IF((F10-G10)&gt;0,F10-G10,"")</f>
        <v/>
      </c>
      <c r="I10" s="132"/>
      <c r="J10" s="133"/>
      <c r="K10" s="134" t="str">
        <f>IF((I10-J10)&gt;0,I10-J10,"")</f>
        <v/>
      </c>
      <c r="L10" s="135"/>
      <c r="M10" s="21"/>
      <c r="N10" s="22"/>
    </row>
    <row r="11" spans="2:15" ht="30" customHeight="1" x14ac:dyDescent="0.15">
      <c r="B11" s="127"/>
      <c r="C11" s="131"/>
      <c r="D11" s="191"/>
      <c r="E11" s="192"/>
      <c r="F11" s="136"/>
      <c r="G11" s="133"/>
      <c r="H11" s="150">
        <f>IF(SUM(F11:G11)=0,0,H10+F11-G11)</f>
        <v>0</v>
      </c>
      <c r="I11" s="136"/>
      <c r="J11" s="133"/>
      <c r="K11" s="150">
        <f>IF(SUM(I11:J11)=0,0,K10+I11-J11)</f>
        <v>0</v>
      </c>
      <c r="L11" s="128"/>
      <c r="M11" s="123"/>
      <c r="N11" s="24"/>
    </row>
    <row r="12" spans="2:15" ht="30" customHeight="1" x14ac:dyDescent="0.15">
      <c r="B12" s="137"/>
      <c r="C12" s="138"/>
      <c r="D12" s="191"/>
      <c r="E12" s="192"/>
      <c r="F12" s="139"/>
      <c r="G12" s="140"/>
      <c r="H12" s="150">
        <f>IF(SUM(F12:G12)=0,0,H11+F12-G12)</f>
        <v>0</v>
      </c>
      <c r="I12" s="139"/>
      <c r="J12" s="140"/>
      <c r="K12" s="150">
        <f>IF(SUM(I12:J12)=0,0,K11+I12-J12)</f>
        <v>0</v>
      </c>
      <c r="L12" s="93"/>
      <c r="M12" s="124"/>
      <c r="N12" s="31"/>
    </row>
    <row r="13" spans="2:15" ht="30" customHeight="1" x14ac:dyDescent="0.15">
      <c r="B13" s="127"/>
      <c r="C13" s="131"/>
      <c r="D13" s="191"/>
      <c r="E13" s="192"/>
      <c r="F13" s="136"/>
      <c r="G13" s="133"/>
      <c r="H13" s="150">
        <f t="shared" ref="H13:H29" si="0">IF(SUM(F13:G13)=0,0,H12+F13-G13)</f>
        <v>0</v>
      </c>
      <c r="I13" s="136"/>
      <c r="J13" s="133"/>
      <c r="K13" s="150">
        <f>IF(SUM(I13:J13)=0,0,K12+I13-J13)</f>
        <v>0</v>
      </c>
      <c r="L13" s="128"/>
      <c r="M13" s="123"/>
      <c r="N13" s="24"/>
    </row>
    <row r="14" spans="2:15" ht="30" customHeight="1" x14ac:dyDescent="0.15">
      <c r="B14" s="127"/>
      <c r="C14" s="131"/>
      <c r="D14" s="191"/>
      <c r="E14" s="192"/>
      <c r="F14" s="136"/>
      <c r="G14" s="133"/>
      <c r="H14" s="150">
        <f t="shared" si="0"/>
        <v>0</v>
      </c>
      <c r="I14" s="136"/>
      <c r="J14" s="133"/>
      <c r="K14" s="150">
        <f t="shared" ref="K14:K40" si="1">IF(SUM(I14:J14)=0,0,K13+I14-J14)</f>
        <v>0</v>
      </c>
      <c r="L14" s="128"/>
      <c r="M14" s="123"/>
      <c r="N14" s="24"/>
    </row>
    <row r="15" spans="2:15" ht="30" customHeight="1" x14ac:dyDescent="0.15">
      <c r="B15" s="137"/>
      <c r="C15" s="138"/>
      <c r="D15" s="191"/>
      <c r="E15" s="192"/>
      <c r="F15" s="139"/>
      <c r="G15" s="140"/>
      <c r="H15" s="150">
        <f t="shared" si="0"/>
        <v>0</v>
      </c>
      <c r="I15" s="139"/>
      <c r="J15" s="140"/>
      <c r="K15" s="150">
        <f t="shared" si="1"/>
        <v>0</v>
      </c>
      <c r="L15" s="93"/>
      <c r="M15" s="124"/>
      <c r="N15" s="31"/>
    </row>
    <row r="16" spans="2:15" ht="30" customHeight="1" x14ac:dyDescent="0.15">
      <c r="B16" s="137"/>
      <c r="C16" s="138"/>
      <c r="D16" s="191"/>
      <c r="E16" s="192"/>
      <c r="F16" s="139"/>
      <c r="G16" s="140"/>
      <c r="H16" s="150">
        <f t="shared" si="0"/>
        <v>0</v>
      </c>
      <c r="I16" s="139"/>
      <c r="J16" s="140"/>
      <c r="K16" s="150">
        <f t="shared" si="1"/>
        <v>0</v>
      </c>
      <c r="L16" s="93"/>
      <c r="M16" s="124"/>
      <c r="N16" s="31"/>
    </row>
    <row r="17" spans="2:14" ht="30" customHeight="1" x14ac:dyDescent="0.15">
      <c r="B17" s="127"/>
      <c r="C17" s="131"/>
      <c r="D17" s="191"/>
      <c r="E17" s="192"/>
      <c r="F17" s="136"/>
      <c r="G17" s="133"/>
      <c r="H17" s="150">
        <f t="shared" si="0"/>
        <v>0</v>
      </c>
      <c r="I17" s="136"/>
      <c r="J17" s="133"/>
      <c r="K17" s="150">
        <f t="shared" si="1"/>
        <v>0</v>
      </c>
      <c r="L17" s="128"/>
      <c r="M17" s="123"/>
      <c r="N17" s="24"/>
    </row>
    <row r="18" spans="2:14" ht="30" customHeight="1" x14ac:dyDescent="0.15">
      <c r="B18" s="137"/>
      <c r="C18" s="138"/>
      <c r="D18" s="191"/>
      <c r="E18" s="197"/>
      <c r="F18" s="139"/>
      <c r="G18" s="140"/>
      <c r="H18" s="150">
        <f>IF(SUM(F18:G18)=0,0,H17+F18-G18)</f>
        <v>0</v>
      </c>
      <c r="I18" s="139"/>
      <c r="J18" s="140"/>
      <c r="K18" s="150">
        <f t="shared" si="1"/>
        <v>0</v>
      </c>
      <c r="L18" s="93"/>
      <c r="M18" s="124"/>
      <c r="N18" s="151"/>
    </row>
    <row r="19" spans="2:14" ht="30" customHeight="1" x14ac:dyDescent="0.15">
      <c r="B19" s="127"/>
      <c r="C19" s="131"/>
      <c r="D19" s="191"/>
      <c r="E19" s="192"/>
      <c r="F19" s="136"/>
      <c r="G19" s="133"/>
      <c r="H19" s="150">
        <f>IF(SUM(F19:G19)=0,0,H18+F19-G19)</f>
        <v>0</v>
      </c>
      <c r="I19" s="136"/>
      <c r="J19" s="133"/>
      <c r="K19" s="150">
        <f t="shared" si="1"/>
        <v>0</v>
      </c>
      <c r="L19" s="128"/>
      <c r="M19" s="123"/>
      <c r="N19" s="24"/>
    </row>
    <row r="20" spans="2:14" ht="30" customHeight="1" x14ac:dyDescent="0.15">
      <c r="B20" s="137"/>
      <c r="C20" s="138"/>
      <c r="D20" s="191"/>
      <c r="E20" s="192"/>
      <c r="F20" s="139"/>
      <c r="G20" s="140"/>
      <c r="H20" s="150">
        <f>IF(SUM(F20:G20)=0,0,H19+F20-G20)</f>
        <v>0</v>
      </c>
      <c r="I20" s="139"/>
      <c r="J20" s="140"/>
      <c r="K20" s="150">
        <f t="shared" si="1"/>
        <v>0</v>
      </c>
      <c r="L20" s="93"/>
      <c r="M20" s="124"/>
      <c r="N20" s="31"/>
    </row>
    <row r="21" spans="2:14" ht="30" customHeight="1" x14ac:dyDescent="0.15">
      <c r="B21" s="127"/>
      <c r="C21" s="131"/>
      <c r="D21" s="191"/>
      <c r="E21" s="192"/>
      <c r="F21" s="136"/>
      <c r="G21" s="133"/>
      <c r="H21" s="150">
        <f>IF(SUM(F21:G21)=0,0,H20+F21-G21)</f>
        <v>0</v>
      </c>
      <c r="I21" s="136"/>
      <c r="J21" s="133"/>
      <c r="K21" s="150">
        <f t="shared" si="1"/>
        <v>0</v>
      </c>
      <c r="L21" s="128"/>
      <c r="M21" s="123"/>
      <c r="N21" s="24"/>
    </row>
    <row r="22" spans="2:14" ht="30" customHeight="1" x14ac:dyDescent="0.15">
      <c r="B22" s="127"/>
      <c r="C22" s="131"/>
      <c r="D22" s="191"/>
      <c r="E22" s="192"/>
      <c r="F22" s="136"/>
      <c r="G22" s="133"/>
      <c r="H22" s="150">
        <f>IF(SUM(F22:G22)=0,0,H21+F22-G22)</f>
        <v>0</v>
      </c>
      <c r="I22" s="136"/>
      <c r="J22" s="133"/>
      <c r="K22" s="150">
        <f t="shared" si="1"/>
        <v>0</v>
      </c>
      <c r="L22" s="128"/>
      <c r="M22" s="123"/>
      <c r="N22" s="24"/>
    </row>
    <row r="23" spans="2:14" ht="30" customHeight="1" x14ac:dyDescent="0.15">
      <c r="B23" s="137"/>
      <c r="C23" s="138"/>
      <c r="D23" s="191"/>
      <c r="E23" s="192"/>
      <c r="F23" s="139"/>
      <c r="G23" s="140"/>
      <c r="H23" s="150">
        <f t="shared" si="0"/>
        <v>0</v>
      </c>
      <c r="I23" s="139"/>
      <c r="J23" s="140"/>
      <c r="K23" s="150">
        <f t="shared" si="1"/>
        <v>0</v>
      </c>
      <c r="L23" s="93"/>
      <c r="M23" s="124"/>
      <c r="N23" s="31"/>
    </row>
    <row r="24" spans="2:14" ht="30" customHeight="1" x14ac:dyDescent="0.15">
      <c r="B24" s="137"/>
      <c r="C24" s="138"/>
      <c r="D24" s="191"/>
      <c r="E24" s="192"/>
      <c r="F24" s="139"/>
      <c r="G24" s="140"/>
      <c r="H24" s="150">
        <f>IF(SUM(F24:G24)=0,0,H23+F24-G24)</f>
        <v>0</v>
      </c>
      <c r="I24" s="139"/>
      <c r="J24" s="140"/>
      <c r="K24" s="150">
        <f t="shared" si="1"/>
        <v>0</v>
      </c>
      <c r="L24" s="93"/>
      <c r="M24" s="124"/>
      <c r="N24" s="31"/>
    </row>
    <row r="25" spans="2:14" ht="30" customHeight="1" x14ac:dyDescent="0.15">
      <c r="B25" s="127"/>
      <c r="C25" s="131"/>
      <c r="D25" s="191"/>
      <c r="E25" s="192"/>
      <c r="F25" s="136"/>
      <c r="G25" s="133"/>
      <c r="H25" s="150">
        <f>IF(SUM(F25:G25)=0,0,H24+F25-G25)</f>
        <v>0</v>
      </c>
      <c r="I25" s="136"/>
      <c r="J25" s="133"/>
      <c r="K25" s="150">
        <f t="shared" si="1"/>
        <v>0</v>
      </c>
      <c r="L25" s="128"/>
      <c r="M25" s="123"/>
      <c r="N25" s="24"/>
    </row>
    <row r="26" spans="2:14" ht="30" customHeight="1" x14ac:dyDescent="0.15">
      <c r="B26" s="137"/>
      <c r="C26" s="138"/>
      <c r="D26" s="191"/>
      <c r="E26" s="197"/>
      <c r="F26" s="139"/>
      <c r="G26" s="140"/>
      <c r="H26" s="150">
        <f t="shared" si="0"/>
        <v>0</v>
      </c>
      <c r="I26" s="139"/>
      <c r="J26" s="140"/>
      <c r="K26" s="150">
        <f t="shared" si="1"/>
        <v>0</v>
      </c>
      <c r="L26" s="93"/>
      <c r="M26" s="124"/>
      <c r="N26" s="151"/>
    </row>
    <row r="27" spans="2:14" ht="30" customHeight="1" x14ac:dyDescent="0.15">
      <c r="B27" s="127"/>
      <c r="C27" s="131"/>
      <c r="D27" s="191"/>
      <c r="E27" s="192"/>
      <c r="F27" s="136"/>
      <c r="G27" s="133"/>
      <c r="H27" s="150">
        <f t="shared" si="0"/>
        <v>0</v>
      </c>
      <c r="I27" s="136"/>
      <c r="J27" s="133"/>
      <c r="K27" s="150">
        <f t="shared" si="1"/>
        <v>0</v>
      </c>
      <c r="L27" s="128"/>
      <c r="M27" s="123"/>
      <c r="N27" s="24"/>
    </row>
    <row r="28" spans="2:14" ht="30" customHeight="1" x14ac:dyDescent="0.15">
      <c r="B28" s="137"/>
      <c r="C28" s="138"/>
      <c r="D28" s="191"/>
      <c r="E28" s="192"/>
      <c r="F28" s="139"/>
      <c r="G28" s="140"/>
      <c r="H28" s="150">
        <f t="shared" si="0"/>
        <v>0</v>
      </c>
      <c r="I28" s="139"/>
      <c r="J28" s="140"/>
      <c r="K28" s="150">
        <f t="shared" si="1"/>
        <v>0</v>
      </c>
      <c r="L28" s="93"/>
      <c r="M28" s="124"/>
      <c r="N28" s="31"/>
    </row>
    <row r="29" spans="2:14" ht="30" customHeight="1" x14ac:dyDescent="0.15">
      <c r="B29" s="127"/>
      <c r="C29" s="131"/>
      <c r="D29" s="191"/>
      <c r="E29" s="192"/>
      <c r="F29" s="136"/>
      <c r="G29" s="133"/>
      <c r="H29" s="150">
        <f t="shared" si="0"/>
        <v>0</v>
      </c>
      <c r="I29" s="136"/>
      <c r="J29" s="133"/>
      <c r="K29" s="150">
        <f t="shared" si="1"/>
        <v>0</v>
      </c>
      <c r="L29" s="128"/>
      <c r="M29" s="123"/>
      <c r="N29" s="24"/>
    </row>
    <row r="30" spans="2:14" ht="30" customHeight="1" x14ac:dyDescent="0.15">
      <c r="B30" s="127"/>
      <c r="C30" s="131"/>
      <c r="D30" s="191"/>
      <c r="E30" s="192"/>
      <c r="F30" s="136"/>
      <c r="G30" s="133"/>
      <c r="H30" s="150">
        <f t="shared" ref="H30:H43" si="2">IF(SUM(F30:G30)=0,0,H29+F30-G30)</f>
        <v>0</v>
      </c>
      <c r="I30" s="136"/>
      <c r="J30" s="133"/>
      <c r="K30" s="150">
        <f t="shared" si="1"/>
        <v>0</v>
      </c>
      <c r="L30" s="128"/>
      <c r="M30" s="123"/>
      <c r="N30" s="24"/>
    </row>
    <row r="31" spans="2:14" ht="30" customHeight="1" x14ac:dyDescent="0.15">
      <c r="B31" s="137"/>
      <c r="C31" s="138"/>
      <c r="D31" s="191"/>
      <c r="E31" s="192"/>
      <c r="F31" s="139"/>
      <c r="G31" s="140"/>
      <c r="H31" s="386">
        <f t="shared" si="2"/>
        <v>0</v>
      </c>
      <c r="I31" s="139"/>
      <c r="J31" s="140"/>
      <c r="K31" s="386">
        <f t="shared" si="1"/>
        <v>0</v>
      </c>
      <c r="L31" s="93"/>
      <c r="M31" s="124"/>
      <c r="N31" s="31"/>
    </row>
    <row r="32" spans="2:14" ht="30" customHeight="1" x14ac:dyDescent="0.15">
      <c r="B32" s="137"/>
      <c r="C32" s="138"/>
      <c r="D32" s="191"/>
      <c r="E32" s="192"/>
      <c r="F32" s="139"/>
      <c r="G32" s="140"/>
      <c r="H32" s="150">
        <f t="shared" si="2"/>
        <v>0</v>
      </c>
      <c r="I32" s="139"/>
      <c r="J32" s="140"/>
      <c r="K32" s="150">
        <f t="shared" si="1"/>
        <v>0</v>
      </c>
      <c r="L32" s="93"/>
      <c r="M32" s="124"/>
      <c r="N32" s="31"/>
    </row>
    <row r="33" spans="1:15" ht="30" customHeight="1" x14ac:dyDescent="0.15">
      <c r="B33" s="127"/>
      <c r="C33" s="131"/>
      <c r="D33" s="191"/>
      <c r="E33" s="192"/>
      <c r="F33" s="136"/>
      <c r="G33" s="133"/>
      <c r="H33" s="150">
        <f t="shared" si="2"/>
        <v>0</v>
      </c>
      <c r="I33" s="136"/>
      <c r="J33" s="133"/>
      <c r="K33" s="150">
        <f t="shared" si="1"/>
        <v>0</v>
      </c>
      <c r="L33" s="128"/>
      <c r="M33" s="123"/>
      <c r="N33" s="24"/>
    </row>
    <row r="34" spans="1:15" ht="30" customHeight="1" x14ac:dyDescent="0.15">
      <c r="B34" s="137"/>
      <c r="C34" s="138"/>
      <c r="D34" s="191"/>
      <c r="E34" s="197"/>
      <c r="F34" s="139"/>
      <c r="G34" s="140"/>
      <c r="H34" s="150">
        <f t="shared" si="2"/>
        <v>0</v>
      </c>
      <c r="I34" s="139"/>
      <c r="J34" s="140"/>
      <c r="K34" s="150">
        <f t="shared" si="1"/>
        <v>0</v>
      </c>
      <c r="L34" s="93"/>
      <c r="M34" s="124"/>
      <c r="N34" s="151"/>
    </row>
    <row r="35" spans="1:15" ht="30" customHeight="1" x14ac:dyDescent="0.15">
      <c r="B35" s="127"/>
      <c r="C35" s="131"/>
      <c r="D35" s="191"/>
      <c r="E35" s="192"/>
      <c r="F35" s="136"/>
      <c r="G35" s="133"/>
      <c r="H35" s="150">
        <f t="shared" si="2"/>
        <v>0</v>
      </c>
      <c r="I35" s="136"/>
      <c r="J35" s="133"/>
      <c r="K35" s="150">
        <f t="shared" si="1"/>
        <v>0</v>
      </c>
      <c r="L35" s="128"/>
      <c r="M35" s="123"/>
      <c r="N35" s="24"/>
    </row>
    <row r="36" spans="1:15" ht="30" customHeight="1" x14ac:dyDescent="0.15">
      <c r="B36" s="137"/>
      <c r="C36" s="138"/>
      <c r="D36" s="191"/>
      <c r="E36" s="192"/>
      <c r="F36" s="139"/>
      <c r="G36" s="140"/>
      <c r="H36" s="150">
        <f t="shared" si="2"/>
        <v>0</v>
      </c>
      <c r="I36" s="139"/>
      <c r="J36" s="140"/>
      <c r="K36" s="150">
        <f t="shared" si="1"/>
        <v>0</v>
      </c>
      <c r="L36" s="93"/>
      <c r="M36" s="124"/>
      <c r="N36" s="31"/>
    </row>
    <row r="37" spans="1:15" ht="30" customHeight="1" x14ac:dyDescent="0.15">
      <c r="B37" s="127"/>
      <c r="C37" s="131"/>
      <c r="D37" s="191"/>
      <c r="E37" s="192"/>
      <c r="F37" s="136"/>
      <c r="G37" s="133"/>
      <c r="H37" s="150">
        <f t="shared" si="2"/>
        <v>0</v>
      </c>
      <c r="I37" s="136"/>
      <c r="J37" s="133"/>
      <c r="K37" s="150">
        <f t="shared" si="1"/>
        <v>0</v>
      </c>
      <c r="L37" s="128"/>
      <c r="M37" s="123"/>
      <c r="N37" s="24"/>
    </row>
    <row r="38" spans="1:15" ht="30" customHeight="1" x14ac:dyDescent="0.15">
      <c r="B38" s="127"/>
      <c r="C38" s="131"/>
      <c r="D38" s="191"/>
      <c r="E38" s="192"/>
      <c r="F38" s="136"/>
      <c r="G38" s="133"/>
      <c r="H38" s="150">
        <f t="shared" si="2"/>
        <v>0</v>
      </c>
      <c r="I38" s="136"/>
      <c r="J38" s="133"/>
      <c r="K38" s="150">
        <f t="shared" si="1"/>
        <v>0</v>
      </c>
      <c r="L38" s="128"/>
      <c r="M38" s="123"/>
      <c r="N38" s="24"/>
    </row>
    <row r="39" spans="1:15" ht="30" customHeight="1" x14ac:dyDescent="0.15">
      <c r="B39" s="137"/>
      <c r="C39" s="138"/>
      <c r="D39" s="191"/>
      <c r="E39" s="192"/>
      <c r="F39" s="139"/>
      <c r="G39" s="140"/>
      <c r="H39" s="150">
        <f t="shared" si="2"/>
        <v>0</v>
      </c>
      <c r="I39" s="139"/>
      <c r="J39" s="140"/>
      <c r="K39" s="150">
        <f t="shared" si="1"/>
        <v>0</v>
      </c>
      <c r="L39" s="93"/>
      <c r="M39" s="124"/>
      <c r="N39" s="31"/>
    </row>
    <row r="40" spans="1:15" ht="30" customHeight="1" x14ac:dyDescent="0.15">
      <c r="B40" s="137"/>
      <c r="C40" s="138"/>
      <c r="D40" s="191"/>
      <c r="E40" s="192"/>
      <c r="F40" s="139"/>
      <c r="G40" s="140"/>
      <c r="H40" s="150">
        <f t="shared" si="2"/>
        <v>0</v>
      </c>
      <c r="I40" s="139"/>
      <c r="J40" s="140"/>
      <c r="K40" s="150">
        <f t="shared" si="1"/>
        <v>0</v>
      </c>
      <c r="L40" s="93"/>
      <c r="M40" s="124"/>
      <c r="N40" s="31"/>
    </row>
    <row r="41" spans="1:15" ht="30" customHeight="1" x14ac:dyDescent="0.15">
      <c r="B41" s="81"/>
      <c r="C41" s="131"/>
      <c r="D41" s="191"/>
      <c r="E41" s="192"/>
      <c r="F41" s="136"/>
      <c r="G41" s="133"/>
      <c r="H41" s="150">
        <f t="shared" si="2"/>
        <v>0</v>
      </c>
      <c r="I41" s="136"/>
      <c r="J41" s="133"/>
      <c r="K41" s="150">
        <f>IF(SUM(I41:J41)=0,0,K40+I41-J41)</f>
        <v>0</v>
      </c>
      <c r="L41" s="91"/>
      <c r="M41" s="123"/>
      <c r="N41" s="24"/>
    </row>
    <row r="42" spans="1:15" ht="30" customHeight="1" x14ac:dyDescent="0.15">
      <c r="B42" s="137"/>
      <c r="C42" s="138"/>
      <c r="D42" s="191"/>
      <c r="E42" s="197"/>
      <c r="F42" s="139"/>
      <c r="G42" s="140"/>
      <c r="H42" s="150">
        <f t="shared" si="2"/>
        <v>0</v>
      </c>
      <c r="I42" s="139"/>
      <c r="J42" s="140"/>
      <c r="K42" s="150">
        <f>IF(SUM(I42:J42)=0,0,K41+I42-J42)</f>
        <v>0</v>
      </c>
      <c r="L42" s="93"/>
      <c r="M42" s="124"/>
      <c r="N42" s="151"/>
    </row>
    <row r="43" spans="1:15" ht="30" customHeight="1" thickBot="1" x14ac:dyDescent="0.2">
      <c r="B43" s="141"/>
      <c r="C43" s="142"/>
      <c r="D43" s="260"/>
      <c r="E43" s="261"/>
      <c r="F43" s="143"/>
      <c r="G43" s="144"/>
      <c r="H43" s="134">
        <f t="shared" si="2"/>
        <v>0</v>
      </c>
      <c r="I43" s="143"/>
      <c r="J43" s="144"/>
      <c r="K43" s="134">
        <f>IF(SUM(I43:J43)=0,0,K42+I43-J43)</f>
        <v>0</v>
      </c>
      <c r="L43" s="141"/>
      <c r="M43" s="125"/>
      <c r="N43" s="115"/>
    </row>
    <row r="44" spans="1:15" ht="30" customHeight="1" thickTop="1" thickBot="1" x14ac:dyDescent="0.2">
      <c r="B44" s="262" t="s">
        <v>10</v>
      </c>
      <c r="C44" s="263"/>
      <c r="D44" s="263"/>
      <c r="E44" s="263"/>
      <c r="F44" s="145">
        <f>SUM(F10:F43)</f>
        <v>0</v>
      </c>
      <c r="G44" s="146">
        <f>SUM(G10:G43)</f>
        <v>0</v>
      </c>
      <c r="H44" s="147">
        <f>F44-G44</f>
        <v>0</v>
      </c>
      <c r="I44" s="145">
        <f>SUM(I10:I43)</f>
        <v>0</v>
      </c>
      <c r="J44" s="146">
        <f>SUM(J10:J43)</f>
        <v>0</v>
      </c>
      <c r="K44" s="146">
        <f>I44-J44</f>
        <v>0</v>
      </c>
      <c r="L44" s="148"/>
      <c r="M44" s="39"/>
      <c r="N44" s="40"/>
    </row>
    <row r="45" spans="1:15" ht="18.75" customHeight="1" x14ac:dyDescent="0.15">
      <c r="B45" s="46" t="s">
        <v>64</v>
      </c>
      <c r="C45" s="46"/>
      <c r="D45" s="129"/>
      <c r="E45" s="129"/>
      <c r="F45" s="106"/>
      <c r="G45" s="106"/>
      <c r="H45" s="130"/>
      <c r="I45" s="130"/>
      <c r="J45" s="130"/>
      <c r="K45" s="130"/>
      <c r="L45" s="126"/>
      <c r="M45" s="107"/>
      <c r="N45" s="107"/>
    </row>
    <row r="46" spans="1:15" ht="14.25" customHeight="1" x14ac:dyDescent="0.15">
      <c r="B46" s="46"/>
      <c r="C46" s="46"/>
      <c r="D46" s="129"/>
      <c r="E46" s="129"/>
      <c r="F46" s="106"/>
      <c r="G46" s="106"/>
      <c r="H46" s="130"/>
      <c r="I46" s="130"/>
      <c r="J46" s="130"/>
      <c r="K46" s="130"/>
      <c r="L46" s="126"/>
      <c r="M46" s="107"/>
      <c r="N46" s="107"/>
    </row>
    <row r="47" spans="1:15" ht="27" customHeight="1" x14ac:dyDescent="0.15">
      <c r="A47" s="47"/>
      <c r="B47" s="48" t="s">
        <v>65</v>
      </c>
      <c r="C47" s="49"/>
      <c r="D47" s="49"/>
      <c r="E47" s="49"/>
      <c r="F47" s="49"/>
      <c r="G47" s="51" t="s">
        <v>25</v>
      </c>
      <c r="H47" s="116"/>
      <c r="I47" s="48" t="s">
        <v>57</v>
      </c>
      <c r="J47" s="49"/>
      <c r="K47" s="49"/>
      <c r="L47" s="51" t="s">
        <v>61</v>
      </c>
      <c r="M47" s="49"/>
      <c r="N47" s="49"/>
      <c r="O47" s="49"/>
    </row>
    <row r="48" spans="1:15" ht="27" customHeight="1" x14ac:dyDescent="0.15">
      <c r="A48" s="47"/>
      <c r="B48" s="198" t="s">
        <v>14</v>
      </c>
      <c r="C48" s="199"/>
      <c r="D48" s="200" t="s">
        <v>67</v>
      </c>
      <c r="E48" s="201"/>
      <c r="F48" s="259" t="s">
        <v>19</v>
      </c>
      <c r="G48" s="259"/>
      <c r="H48" s="49"/>
      <c r="I48" s="251" t="s">
        <v>14</v>
      </c>
      <c r="J48" s="251"/>
      <c r="K48" s="252" t="s">
        <v>60</v>
      </c>
      <c r="L48" s="253"/>
      <c r="M48" s="47"/>
      <c r="N48" s="47"/>
      <c r="O48" s="47"/>
    </row>
    <row r="49" spans="1:15" ht="27" customHeight="1" x14ac:dyDescent="0.15">
      <c r="A49" s="47"/>
      <c r="B49" s="198" t="s">
        <v>29</v>
      </c>
      <c r="C49" s="199"/>
      <c r="D49" s="234">
        <v>0</v>
      </c>
      <c r="E49" s="235"/>
      <c r="F49" s="234"/>
      <c r="G49" s="235"/>
      <c r="H49" s="56"/>
      <c r="I49" s="254" t="s">
        <v>58</v>
      </c>
      <c r="J49" s="254"/>
      <c r="K49" s="255">
        <f>SUMIF(C10:C43,"1 日当",G10:G43)+SUMIF(C10:C43,"1 日当",J10:J43)</f>
        <v>0</v>
      </c>
      <c r="L49" s="256"/>
      <c r="M49" s="47"/>
      <c r="N49" s="47"/>
      <c r="O49" s="47"/>
    </row>
    <row r="50" spans="1:15" ht="27" customHeight="1" thickBot="1" x14ac:dyDescent="0.2">
      <c r="A50" s="47"/>
      <c r="B50" s="236" t="s">
        <v>63</v>
      </c>
      <c r="C50" s="237"/>
      <c r="D50" s="238">
        <f>H44</f>
        <v>0</v>
      </c>
      <c r="E50" s="239"/>
      <c r="F50" s="238">
        <f>K44</f>
        <v>0</v>
      </c>
      <c r="G50" s="239"/>
      <c r="H50" s="56"/>
      <c r="I50" s="254" t="s">
        <v>59</v>
      </c>
      <c r="J50" s="254"/>
      <c r="K50" s="255">
        <f>SUMIF(C10:C43,"2 購入・リース費",G10:G43)+SUMIF(C10:C43,"2 購入・リース費",J10:J43)</f>
        <v>0</v>
      </c>
      <c r="L50" s="256"/>
      <c r="M50" s="47"/>
      <c r="N50" s="47"/>
      <c r="O50" s="47"/>
    </row>
    <row r="51" spans="1:15" ht="27" customHeight="1" thickTop="1" x14ac:dyDescent="0.15">
      <c r="A51" s="47"/>
      <c r="B51" s="240" t="s">
        <v>10</v>
      </c>
      <c r="C51" s="241"/>
      <c r="D51" s="242">
        <f>SUM(D49:E50)</f>
        <v>0</v>
      </c>
      <c r="E51" s="243"/>
      <c r="F51" s="242">
        <f>SUM(F49:G50)</f>
        <v>0</v>
      </c>
      <c r="G51" s="243"/>
      <c r="H51" s="117"/>
      <c r="I51" s="254" t="s">
        <v>55</v>
      </c>
      <c r="J51" s="254"/>
      <c r="K51" s="255">
        <f>SUMIF(C10:C43,"3 外注費",G10:G43)+SUMIF(C10:C43,"3 外注費",J10:J43)</f>
        <v>0</v>
      </c>
      <c r="L51" s="256"/>
      <c r="M51" s="47"/>
      <c r="N51" s="47"/>
      <c r="O51" s="47"/>
    </row>
    <row r="52" spans="1:15" ht="27" customHeight="1" thickBot="1" x14ac:dyDescent="0.2">
      <c r="A52" s="47"/>
      <c r="B52" s="109"/>
      <c r="C52" s="109"/>
      <c r="D52" s="118"/>
      <c r="E52" s="118"/>
      <c r="F52" s="118"/>
      <c r="G52" s="118"/>
      <c r="H52" s="117"/>
      <c r="I52" s="257" t="s">
        <v>56</v>
      </c>
      <c r="J52" s="257"/>
      <c r="K52" s="246">
        <f>SUMIF(C10:C43,"4 その他",G10:G43)+SUMIF(C10:C43,"4 その他",J10:J43)</f>
        <v>0</v>
      </c>
      <c r="L52" s="247"/>
      <c r="M52" s="47"/>
      <c r="N52" s="47"/>
      <c r="O52" s="47"/>
    </row>
    <row r="53" spans="1:15" ht="27" customHeight="1" thickTop="1" x14ac:dyDescent="0.15">
      <c r="A53" s="47"/>
      <c r="B53" s="109"/>
      <c r="C53" s="109"/>
      <c r="D53" s="118"/>
      <c r="E53" s="118"/>
      <c r="F53" s="118"/>
      <c r="G53" s="118"/>
      <c r="H53" s="117"/>
      <c r="I53" s="248" t="s">
        <v>10</v>
      </c>
      <c r="J53" s="248"/>
      <c r="K53" s="249" t="str">
        <f>IF(SUM(K49:L52)&gt;0,SUM(K49:L52),"")</f>
        <v/>
      </c>
      <c r="L53" s="249"/>
      <c r="M53" s="47"/>
      <c r="N53" s="47"/>
      <c r="O53" s="47"/>
    </row>
    <row r="54" spans="1:15" ht="6.75" customHeight="1" x14ac:dyDescent="0.15">
      <c r="B54" s="46"/>
      <c r="C54" s="46"/>
      <c r="D54" s="129"/>
      <c r="E54" s="129"/>
      <c r="F54" s="106"/>
      <c r="G54" s="106"/>
      <c r="H54" s="130"/>
      <c r="I54" s="130"/>
      <c r="J54" s="130"/>
      <c r="K54" s="130"/>
      <c r="L54" s="126"/>
      <c r="M54" s="107"/>
      <c r="N54" s="107"/>
    </row>
    <row r="55" spans="1:15" s="60" customFormat="1" ht="18" customHeight="1" x14ac:dyDescent="0.15">
      <c r="B55" s="149" t="s">
        <v>15</v>
      </c>
      <c r="C55" s="149"/>
      <c r="D55" s="62"/>
      <c r="E55" s="62"/>
      <c r="F55" s="62"/>
      <c r="G55" s="62"/>
      <c r="H55" s="63"/>
      <c r="I55" s="63"/>
      <c r="J55" s="63"/>
      <c r="K55" s="63"/>
      <c r="L55" s="63"/>
      <c r="M55" s="63"/>
    </row>
    <row r="56" spans="1:15" s="65" customFormat="1" ht="18" customHeight="1" x14ac:dyDescent="0.15">
      <c r="B56" s="66" t="s">
        <v>16</v>
      </c>
      <c r="C56" s="66" t="s">
        <v>5</v>
      </c>
      <c r="D56" s="244" t="s">
        <v>6</v>
      </c>
      <c r="E56" s="244"/>
      <c r="F56" s="244"/>
      <c r="G56" s="244"/>
      <c r="H56" s="244"/>
      <c r="I56" s="244"/>
      <c r="J56" s="244"/>
      <c r="K56" s="244"/>
      <c r="L56" s="244"/>
      <c r="M56" s="244"/>
      <c r="N56" s="244"/>
    </row>
    <row r="57" spans="1:15" s="65" customFormat="1" ht="18" customHeight="1" x14ac:dyDescent="0.15">
      <c r="B57" s="66">
        <v>1</v>
      </c>
      <c r="C57" s="66" t="s">
        <v>7</v>
      </c>
      <c r="D57" s="245" t="s">
        <v>8</v>
      </c>
      <c r="E57" s="245"/>
      <c r="F57" s="245"/>
      <c r="G57" s="245"/>
      <c r="H57" s="245"/>
      <c r="I57" s="245"/>
      <c r="J57" s="245"/>
      <c r="K57" s="245"/>
      <c r="L57" s="245"/>
      <c r="M57" s="245"/>
      <c r="N57" s="245"/>
    </row>
    <row r="58" spans="1:15" s="65" customFormat="1" ht="18" customHeight="1" x14ac:dyDescent="0.15">
      <c r="B58" s="66">
        <v>2</v>
      </c>
      <c r="C58" s="66" t="s">
        <v>28</v>
      </c>
      <c r="D58" s="258" t="s">
        <v>12</v>
      </c>
      <c r="E58" s="258"/>
      <c r="F58" s="258"/>
      <c r="G58" s="258"/>
      <c r="H58" s="258"/>
      <c r="I58" s="258"/>
      <c r="J58" s="258"/>
      <c r="K58" s="258"/>
      <c r="L58" s="258"/>
      <c r="M58" s="258"/>
      <c r="N58" s="258"/>
    </row>
    <row r="59" spans="1:15" s="65" customFormat="1" ht="18" customHeight="1" x14ac:dyDescent="0.15">
      <c r="B59" s="66">
        <v>3</v>
      </c>
      <c r="C59" s="66" t="s">
        <v>27</v>
      </c>
      <c r="D59" s="111" t="s">
        <v>24</v>
      </c>
      <c r="E59" s="111"/>
      <c r="F59" s="68"/>
      <c r="G59" s="69"/>
      <c r="H59" s="69"/>
      <c r="I59" s="69"/>
      <c r="J59" s="69"/>
      <c r="K59" s="69"/>
      <c r="L59" s="69"/>
      <c r="M59" s="69"/>
      <c r="N59" s="70"/>
    </row>
    <row r="60" spans="1:15" s="60" customFormat="1" ht="18" customHeight="1" x14ac:dyDescent="0.15">
      <c r="B60" s="71">
        <v>4</v>
      </c>
      <c r="C60" s="71" t="s">
        <v>23</v>
      </c>
      <c r="D60" s="250" t="s">
        <v>22</v>
      </c>
      <c r="E60" s="250"/>
      <c r="F60" s="250"/>
      <c r="G60" s="250"/>
      <c r="H60" s="250"/>
      <c r="I60" s="250"/>
      <c r="J60" s="250"/>
      <c r="K60" s="250"/>
      <c r="L60" s="250"/>
      <c r="M60" s="250"/>
      <c r="N60" s="250"/>
    </row>
    <row r="61" spans="1:15" s="108" customFormat="1" ht="20.100000000000001" customHeight="1" x14ac:dyDescent="0.15">
      <c r="B61" s="61"/>
      <c r="C61" s="61"/>
      <c r="D61" s="73"/>
      <c r="E61" s="73"/>
      <c r="F61" s="73"/>
      <c r="G61" s="61"/>
      <c r="H61" s="61"/>
      <c r="I61" s="61"/>
      <c r="J61" s="61"/>
      <c r="K61" s="61"/>
      <c r="L61" s="61"/>
      <c r="M61" s="61"/>
    </row>
    <row r="62" spans="1:15" ht="18.75" customHeight="1" x14ac:dyDescent="0.15">
      <c r="B62" s="76"/>
      <c r="C62" s="76"/>
    </row>
  </sheetData>
  <mergeCells count="78">
    <mergeCell ref="D26:E26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41:E41"/>
    <mergeCell ref="D60:N60"/>
    <mergeCell ref="I48:J48"/>
    <mergeCell ref="K48:L48"/>
    <mergeCell ref="I49:J49"/>
    <mergeCell ref="K49:L49"/>
    <mergeCell ref="I50:J50"/>
    <mergeCell ref="K50:L50"/>
    <mergeCell ref="I51:J51"/>
    <mergeCell ref="K51:L51"/>
    <mergeCell ref="I52:J52"/>
    <mergeCell ref="D58:N58"/>
    <mergeCell ref="F48:G48"/>
    <mergeCell ref="D42:E42"/>
    <mergeCell ref="D43:E43"/>
    <mergeCell ref="B44:E44"/>
    <mergeCell ref="B51:C51"/>
    <mergeCell ref="D51:E51"/>
    <mergeCell ref="F51:G51"/>
    <mergeCell ref="D56:N56"/>
    <mergeCell ref="D57:N57"/>
    <mergeCell ref="K52:L52"/>
    <mergeCell ref="I53:J53"/>
    <mergeCell ref="K53:L53"/>
    <mergeCell ref="B49:C49"/>
    <mergeCell ref="D49:E49"/>
    <mergeCell ref="F49:G49"/>
    <mergeCell ref="B50:C50"/>
    <mergeCell ref="D50:E50"/>
    <mergeCell ref="F50:G50"/>
    <mergeCell ref="B48:C48"/>
    <mergeCell ref="D48:E48"/>
    <mergeCell ref="D10:E10"/>
    <mergeCell ref="K5:N5"/>
    <mergeCell ref="B7:B9"/>
    <mergeCell ref="C7:C9"/>
    <mergeCell ref="D7:E9"/>
    <mergeCell ref="F7:H7"/>
    <mergeCell ref="I7:K7"/>
    <mergeCell ref="L7:L9"/>
    <mergeCell ref="M7:M9"/>
    <mergeCell ref="N7:N9"/>
    <mergeCell ref="F8:F9"/>
    <mergeCell ref="G8:G9"/>
    <mergeCell ref="H8:H9"/>
    <mergeCell ref="I8:I9"/>
    <mergeCell ref="D38:E38"/>
    <mergeCell ref="D40:E40"/>
    <mergeCell ref="D39:E39"/>
    <mergeCell ref="J8:J9"/>
    <mergeCell ref="K8:K9"/>
    <mergeCell ref="D35:E35"/>
    <mergeCell ref="D36:E36"/>
    <mergeCell ref="D37:E37"/>
    <mergeCell ref="D27:E27"/>
    <mergeCell ref="D28:E28"/>
    <mergeCell ref="D29:E29"/>
    <mergeCell ref="D30:E30"/>
    <mergeCell ref="D31:E31"/>
    <mergeCell ref="D32:E32"/>
    <mergeCell ref="D33:E33"/>
    <mergeCell ref="D34:E34"/>
  </mergeCells>
  <phoneticPr fontId="2"/>
  <dataValidations count="1">
    <dataValidation type="list" allowBlank="1" showInputMessage="1" showErrorMessage="1" sqref="C10:C43">
      <formula1>"1 日当,2 購入・リース費,3 外注費,4 その他"</formula1>
    </dataValidation>
  </dataValidations>
  <pageMargins left="0.70866141732283472" right="0.70866141732283472" top="0.74803149606299213" bottom="0.35433070866141736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="70" zoomScaleNormal="70" zoomScaleSheetLayoutView="70" workbookViewId="0">
      <selection activeCell="J2" sqref="J2"/>
    </sheetView>
  </sheetViews>
  <sheetFormatPr defaultRowHeight="13.5" x14ac:dyDescent="0.15"/>
  <cols>
    <col min="1" max="1" width="1.25" style="105" customWidth="1"/>
    <col min="2" max="2" width="9.5" style="105" customWidth="1"/>
    <col min="3" max="3" width="17" style="105" customWidth="1"/>
    <col min="4" max="4" width="25.875" style="105" customWidth="1"/>
    <col min="5" max="5" width="9" style="105" customWidth="1"/>
    <col min="6" max="11" width="15.625" style="105" customWidth="1"/>
    <col min="12" max="12" width="7.625" style="105" customWidth="1"/>
    <col min="13" max="13" width="8.625" style="105" customWidth="1"/>
    <col min="14" max="14" width="19.375" style="105" customWidth="1"/>
    <col min="15" max="15" width="1.625" style="105" customWidth="1"/>
    <col min="16" max="16384" width="9" style="105"/>
  </cols>
  <sheetData>
    <row r="1" spans="2:15" s="104" customFormat="1" ht="24" customHeight="1" x14ac:dyDescent="0.25">
      <c r="B1" s="102" t="s">
        <v>62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2:15" s="104" customFormat="1" ht="8.25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2:15" s="104" customFormat="1" ht="27" customHeight="1" x14ac:dyDescent="0.15">
      <c r="B3" s="3"/>
      <c r="C3" s="3"/>
      <c r="D3" s="4" t="s">
        <v>30</v>
      </c>
      <c r="E3" s="119">
        <v>29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</row>
    <row r="4" spans="2:15" s="104" customFormat="1" ht="6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s="104" customFormat="1" ht="30.75" customHeight="1" x14ac:dyDescent="0.15">
      <c r="B5" s="5"/>
      <c r="C5" s="5"/>
      <c r="D5" s="5"/>
      <c r="E5" s="5"/>
      <c r="F5" s="5"/>
      <c r="G5" s="5"/>
      <c r="H5" s="5"/>
      <c r="J5" s="120" t="s">
        <v>17</v>
      </c>
      <c r="K5" s="203" t="s">
        <v>76</v>
      </c>
      <c r="L5" s="203"/>
      <c r="M5" s="203"/>
      <c r="N5" s="203"/>
      <c r="O5" s="8"/>
    </row>
    <row r="6" spans="2:15" s="104" customFormat="1" ht="9" customHeight="1" thickBot="1" x14ac:dyDescent="0.2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03"/>
    </row>
    <row r="7" spans="2:15" ht="33.75" customHeight="1" x14ac:dyDescent="0.15">
      <c r="B7" s="204" t="s">
        <v>0</v>
      </c>
      <c r="C7" s="207" t="s">
        <v>13</v>
      </c>
      <c r="D7" s="209" t="s">
        <v>1</v>
      </c>
      <c r="E7" s="210"/>
      <c r="F7" s="215" t="s">
        <v>66</v>
      </c>
      <c r="G7" s="216"/>
      <c r="H7" s="217"/>
      <c r="I7" s="218" t="s">
        <v>18</v>
      </c>
      <c r="J7" s="218"/>
      <c r="K7" s="218"/>
      <c r="L7" s="219" t="s">
        <v>4</v>
      </c>
      <c r="M7" s="222" t="s">
        <v>9</v>
      </c>
      <c r="N7" s="225" t="s">
        <v>21</v>
      </c>
      <c r="O7" s="114"/>
    </row>
    <row r="8" spans="2:15" ht="21" customHeight="1" x14ac:dyDescent="0.15">
      <c r="B8" s="205"/>
      <c r="C8" s="208"/>
      <c r="D8" s="211"/>
      <c r="E8" s="212"/>
      <c r="F8" s="228" t="s">
        <v>2</v>
      </c>
      <c r="G8" s="193" t="s">
        <v>34</v>
      </c>
      <c r="H8" s="230" t="s">
        <v>3</v>
      </c>
      <c r="I8" s="232" t="s">
        <v>2</v>
      </c>
      <c r="J8" s="193" t="s">
        <v>34</v>
      </c>
      <c r="K8" s="195" t="s">
        <v>3</v>
      </c>
      <c r="L8" s="220"/>
      <c r="M8" s="223"/>
      <c r="N8" s="226"/>
    </row>
    <row r="9" spans="2:15" ht="21" customHeight="1" thickBot="1" x14ac:dyDescent="0.2">
      <c r="B9" s="206"/>
      <c r="C9" s="194"/>
      <c r="D9" s="213"/>
      <c r="E9" s="214"/>
      <c r="F9" s="229"/>
      <c r="G9" s="194"/>
      <c r="H9" s="231"/>
      <c r="I9" s="233"/>
      <c r="J9" s="194"/>
      <c r="K9" s="196"/>
      <c r="L9" s="221"/>
      <c r="M9" s="224"/>
      <c r="N9" s="227"/>
    </row>
    <row r="10" spans="2:15" ht="30" customHeight="1" thickTop="1" x14ac:dyDescent="0.15">
      <c r="B10" s="127">
        <v>42917</v>
      </c>
      <c r="C10" s="131"/>
      <c r="D10" s="195" t="s">
        <v>69</v>
      </c>
      <c r="E10" s="202"/>
      <c r="F10" s="132">
        <v>963000</v>
      </c>
      <c r="G10" s="133"/>
      <c r="H10" s="134">
        <v>963000</v>
      </c>
      <c r="I10" s="132"/>
      <c r="J10" s="133"/>
      <c r="K10" s="134" t="s">
        <v>77</v>
      </c>
      <c r="L10" s="135"/>
      <c r="M10" s="21"/>
      <c r="N10" s="22"/>
    </row>
    <row r="11" spans="2:15" ht="30" customHeight="1" x14ac:dyDescent="0.15">
      <c r="B11" s="127">
        <v>42917</v>
      </c>
      <c r="C11" s="131"/>
      <c r="D11" s="191" t="s">
        <v>70</v>
      </c>
      <c r="E11" s="192"/>
      <c r="F11" s="136">
        <v>566470</v>
      </c>
      <c r="G11" s="133"/>
      <c r="H11" s="134">
        <v>1529470</v>
      </c>
      <c r="I11" s="136"/>
      <c r="J11" s="133"/>
      <c r="K11" s="134">
        <v>0</v>
      </c>
      <c r="L11" s="128"/>
      <c r="M11" s="123"/>
      <c r="N11" s="24"/>
    </row>
    <row r="12" spans="2:15" ht="30" customHeight="1" x14ac:dyDescent="0.15">
      <c r="B12" s="137">
        <v>42917</v>
      </c>
      <c r="C12" s="138" t="s">
        <v>41</v>
      </c>
      <c r="D12" s="191" t="s">
        <v>71</v>
      </c>
      <c r="E12" s="192"/>
      <c r="F12" s="139"/>
      <c r="G12" s="140">
        <v>900</v>
      </c>
      <c r="H12" s="134">
        <v>1528570</v>
      </c>
      <c r="I12" s="139"/>
      <c r="J12" s="140"/>
      <c r="K12" s="134">
        <v>0</v>
      </c>
      <c r="L12" s="93">
        <v>1</v>
      </c>
      <c r="M12" s="160">
        <v>42837</v>
      </c>
      <c r="N12" s="154" t="s">
        <v>79</v>
      </c>
    </row>
    <row r="13" spans="2:15" ht="30" customHeight="1" x14ac:dyDescent="0.15">
      <c r="B13" s="127">
        <v>42917</v>
      </c>
      <c r="C13" s="131" t="s">
        <v>41</v>
      </c>
      <c r="D13" s="191" t="s">
        <v>71</v>
      </c>
      <c r="E13" s="192"/>
      <c r="F13" s="136"/>
      <c r="G13" s="133">
        <v>200</v>
      </c>
      <c r="H13" s="134">
        <v>1528370</v>
      </c>
      <c r="I13" s="136"/>
      <c r="J13" s="133"/>
      <c r="K13" s="134">
        <v>0</v>
      </c>
      <c r="L13" s="128">
        <v>2</v>
      </c>
      <c r="M13" s="153">
        <v>42900</v>
      </c>
      <c r="N13" s="155" t="s">
        <v>80</v>
      </c>
    </row>
    <row r="14" spans="2:15" ht="30" customHeight="1" x14ac:dyDescent="0.15">
      <c r="B14" s="127"/>
      <c r="C14" s="131"/>
      <c r="D14" s="191"/>
      <c r="E14" s="192"/>
      <c r="F14" s="136"/>
      <c r="G14" s="133"/>
      <c r="H14" s="134">
        <v>0</v>
      </c>
      <c r="I14" s="136"/>
      <c r="J14" s="133"/>
      <c r="K14" s="134">
        <v>0</v>
      </c>
      <c r="L14" s="128"/>
      <c r="M14" s="123"/>
      <c r="N14" s="156"/>
    </row>
    <row r="15" spans="2:15" ht="30" hidden="1" customHeight="1" x14ac:dyDescent="0.15">
      <c r="B15" s="137"/>
      <c r="C15" s="138"/>
      <c r="D15" s="191"/>
      <c r="E15" s="192"/>
      <c r="F15" s="139"/>
      <c r="G15" s="140">
        <v>1373370</v>
      </c>
      <c r="H15" s="134">
        <v>155000</v>
      </c>
      <c r="I15" s="139"/>
      <c r="J15" s="140"/>
      <c r="K15" s="134">
        <v>0</v>
      </c>
      <c r="L15" s="93"/>
      <c r="M15" s="124"/>
      <c r="N15" s="157"/>
    </row>
    <row r="16" spans="2:15" ht="30" customHeight="1" x14ac:dyDescent="0.15">
      <c r="B16" s="137">
        <v>42814</v>
      </c>
      <c r="C16" s="138" t="s">
        <v>40</v>
      </c>
      <c r="D16" s="191" t="s">
        <v>75</v>
      </c>
      <c r="E16" s="192"/>
      <c r="F16" s="139"/>
      <c r="G16" s="140">
        <v>25000</v>
      </c>
      <c r="H16" s="134">
        <v>130000</v>
      </c>
      <c r="I16" s="139"/>
      <c r="J16" s="140"/>
      <c r="K16" s="134">
        <v>0</v>
      </c>
      <c r="L16" s="93">
        <v>18</v>
      </c>
      <c r="M16" s="124">
        <v>42804</v>
      </c>
      <c r="N16" s="157"/>
    </row>
    <row r="17" spans="1:15" ht="30" customHeight="1" x14ac:dyDescent="0.15">
      <c r="B17" s="127">
        <v>42819</v>
      </c>
      <c r="C17" s="131" t="s">
        <v>42</v>
      </c>
      <c r="D17" s="191" t="s">
        <v>74</v>
      </c>
      <c r="E17" s="192"/>
      <c r="F17" s="136"/>
      <c r="G17" s="133">
        <v>20000</v>
      </c>
      <c r="H17" s="134">
        <v>110000</v>
      </c>
      <c r="I17" s="136"/>
      <c r="J17" s="133"/>
      <c r="K17" s="134">
        <v>0</v>
      </c>
      <c r="L17" s="128">
        <v>19</v>
      </c>
      <c r="M17" s="153">
        <v>42804</v>
      </c>
      <c r="N17" s="156"/>
    </row>
    <row r="18" spans="1:15" ht="30" customHeight="1" x14ac:dyDescent="0.15">
      <c r="B18" s="137">
        <v>42820</v>
      </c>
      <c r="C18" s="138"/>
      <c r="D18" s="191" t="s">
        <v>73</v>
      </c>
      <c r="E18" s="197"/>
      <c r="F18" s="139">
        <v>10000</v>
      </c>
      <c r="G18" s="140"/>
      <c r="H18" s="134">
        <v>120000</v>
      </c>
      <c r="I18" s="139"/>
      <c r="J18" s="140"/>
      <c r="K18" s="134">
        <v>0</v>
      </c>
      <c r="L18" s="93"/>
      <c r="M18" s="124"/>
      <c r="N18" s="154"/>
    </row>
    <row r="19" spans="1:15" ht="30" customHeight="1" thickBot="1" x14ac:dyDescent="0.2">
      <c r="B19" s="141">
        <v>42821</v>
      </c>
      <c r="C19" s="142" t="s">
        <v>68</v>
      </c>
      <c r="D19" s="260" t="s">
        <v>72</v>
      </c>
      <c r="E19" s="261"/>
      <c r="F19" s="143"/>
      <c r="G19" s="144">
        <v>120000</v>
      </c>
      <c r="H19" s="134">
        <v>0</v>
      </c>
      <c r="I19" s="143"/>
      <c r="J19" s="144"/>
      <c r="K19" s="134">
        <v>0</v>
      </c>
      <c r="L19" s="158" t="s">
        <v>81</v>
      </c>
      <c r="M19" s="125"/>
      <c r="N19" s="152" t="s">
        <v>78</v>
      </c>
    </row>
    <row r="20" spans="1:15" ht="30" customHeight="1" thickTop="1" thickBot="1" x14ac:dyDescent="0.2">
      <c r="B20" s="262" t="s">
        <v>10</v>
      </c>
      <c r="C20" s="263"/>
      <c r="D20" s="263"/>
      <c r="E20" s="263"/>
      <c r="F20" s="145">
        <v>1539470</v>
      </c>
      <c r="G20" s="146">
        <v>1539470</v>
      </c>
      <c r="H20" s="147">
        <v>0</v>
      </c>
      <c r="I20" s="145">
        <v>0</v>
      </c>
      <c r="J20" s="146">
        <v>0</v>
      </c>
      <c r="K20" s="146">
        <v>0</v>
      </c>
      <c r="L20" s="148"/>
      <c r="M20" s="39"/>
      <c r="N20" s="40"/>
    </row>
    <row r="21" spans="1:15" ht="18.75" customHeight="1" x14ac:dyDescent="0.15">
      <c r="B21" s="46" t="s">
        <v>64</v>
      </c>
      <c r="C21" s="46"/>
      <c r="D21" s="129"/>
      <c r="E21" s="129"/>
      <c r="F21" s="106"/>
      <c r="G21" s="106"/>
      <c r="H21" s="130"/>
      <c r="I21" s="130"/>
      <c r="J21" s="130"/>
      <c r="K21" s="130"/>
      <c r="L21" s="126"/>
      <c r="M21" s="107"/>
      <c r="N21" s="107"/>
    </row>
    <row r="22" spans="1:15" ht="14.25" customHeight="1" x14ac:dyDescent="0.15">
      <c r="B22" s="46"/>
      <c r="C22" s="46"/>
      <c r="D22" s="129"/>
      <c r="E22" s="129"/>
      <c r="F22" s="106"/>
      <c r="G22" s="106"/>
      <c r="H22" s="130"/>
      <c r="I22" s="130"/>
      <c r="J22" s="130"/>
      <c r="K22" s="130"/>
      <c r="L22" s="126"/>
      <c r="M22" s="107"/>
      <c r="N22" s="107"/>
    </row>
    <row r="23" spans="1:15" ht="27" customHeight="1" x14ac:dyDescent="0.15">
      <c r="A23" s="47"/>
      <c r="B23" s="48" t="s">
        <v>65</v>
      </c>
      <c r="C23" s="49"/>
      <c r="D23" s="49"/>
      <c r="E23" s="49"/>
      <c r="F23" s="49"/>
      <c r="G23" s="51" t="s">
        <v>25</v>
      </c>
      <c r="H23" s="116"/>
      <c r="I23" s="48" t="s">
        <v>57</v>
      </c>
      <c r="J23" s="49"/>
      <c r="K23" s="49"/>
      <c r="L23" s="51" t="s">
        <v>61</v>
      </c>
      <c r="M23" s="49"/>
      <c r="N23" s="49"/>
      <c r="O23" s="49"/>
    </row>
    <row r="24" spans="1:15" ht="27" customHeight="1" x14ac:dyDescent="0.15">
      <c r="A24" s="47"/>
      <c r="B24" s="198" t="s">
        <v>14</v>
      </c>
      <c r="C24" s="199"/>
      <c r="D24" s="200" t="s">
        <v>67</v>
      </c>
      <c r="E24" s="201"/>
      <c r="F24" s="259" t="s">
        <v>19</v>
      </c>
      <c r="G24" s="259"/>
      <c r="H24" s="49"/>
      <c r="I24" s="251" t="s">
        <v>14</v>
      </c>
      <c r="J24" s="251"/>
      <c r="K24" s="252" t="s">
        <v>60</v>
      </c>
      <c r="L24" s="253"/>
      <c r="M24" s="47"/>
      <c r="N24" s="47"/>
      <c r="O24" s="47"/>
    </row>
    <row r="25" spans="1:15" ht="27" customHeight="1" x14ac:dyDescent="0.15">
      <c r="A25" s="47"/>
      <c r="B25" s="198" t="s">
        <v>29</v>
      </c>
      <c r="C25" s="199"/>
      <c r="D25" s="234">
        <v>0</v>
      </c>
      <c r="E25" s="235"/>
      <c r="F25" s="234"/>
      <c r="G25" s="235"/>
      <c r="H25" s="56"/>
      <c r="I25" s="254" t="s">
        <v>58</v>
      </c>
      <c r="J25" s="254"/>
      <c r="K25" s="255">
        <v>200000</v>
      </c>
      <c r="L25" s="256"/>
      <c r="M25" s="47"/>
      <c r="N25" s="47"/>
      <c r="O25" s="47"/>
    </row>
    <row r="26" spans="1:15" ht="27" customHeight="1" thickBot="1" x14ac:dyDescent="0.2">
      <c r="A26" s="47"/>
      <c r="B26" s="236" t="s">
        <v>63</v>
      </c>
      <c r="C26" s="237"/>
      <c r="D26" s="238">
        <v>0</v>
      </c>
      <c r="E26" s="239"/>
      <c r="F26" s="238">
        <v>0</v>
      </c>
      <c r="G26" s="239"/>
      <c r="H26" s="56"/>
      <c r="I26" s="254" t="s">
        <v>59</v>
      </c>
      <c r="J26" s="254"/>
      <c r="K26" s="255">
        <v>600000</v>
      </c>
      <c r="L26" s="256"/>
      <c r="M26" s="47"/>
      <c r="N26" s="47"/>
      <c r="O26" s="47"/>
    </row>
    <row r="27" spans="1:15" ht="27" customHeight="1" thickTop="1" x14ac:dyDescent="0.15">
      <c r="A27" s="47"/>
      <c r="B27" s="240" t="s">
        <v>10</v>
      </c>
      <c r="C27" s="241"/>
      <c r="D27" s="242">
        <v>0</v>
      </c>
      <c r="E27" s="243"/>
      <c r="F27" s="242">
        <v>0</v>
      </c>
      <c r="G27" s="243"/>
      <c r="H27" s="117"/>
      <c r="I27" s="254" t="s">
        <v>55</v>
      </c>
      <c r="J27" s="254"/>
      <c r="K27" s="255">
        <v>120000</v>
      </c>
      <c r="L27" s="256"/>
      <c r="M27" s="47"/>
      <c r="N27" s="47"/>
      <c r="O27" s="47"/>
    </row>
    <row r="28" spans="1:15" ht="27" customHeight="1" thickBot="1" x14ac:dyDescent="0.2">
      <c r="A28" s="47"/>
      <c r="B28" s="109"/>
      <c r="C28" s="109"/>
      <c r="D28" s="118"/>
      <c r="E28" s="118"/>
      <c r="F28" s="118"/>
      <c r="G28" s="118"/>
      <c r="H28" s="117"/>
      <c r="I28" s="257" t="s">
        <v>56</v>
      </c>
      <c r="J28" s="257"/>
      <c r="K28" s="246">
        <v>619470</v>
      </c>
      <c r="L28" s="247"/>
      <c r="M28" s="47"/>
      <c r="N28" s="47"/>
      <c r="O28" s="47"/>
    </row>
    <row r="29" spans="1:15" ht="27" customHeight="1" thickTop="1" x14ac:dyDescent="0.15">
      <c r="A29" s="47"/>
      <c r="B29" s="109"/>
      <c r="C29" s="109"/>
      <c r="D29" s="118"/>
      <c r="E29" s="118"/>
      <c r="F29" s="118"/>
      <c r="G29" s="118"/>
      <c r="H29" s="117"/>
      <c r="I29" s="248" t="s">
        <v>10</v>
      </c>
      <c r="J29" s="248"/>
      <c r="K29" s="249">
        <f>SUM(K25:K28)</f>
        <v>1539470</v>
      </c>
      <c r="L29" s="249"/>
      <c r="M29" s="47"/>
      <c r="N29" s="47"/>
      <c r="O29" s="47"/>
    </row>
    <row r="30" spans="1:15" ht="6.75" customHeight="1" x14ac:dyDescent="0.15">
      <c r="B30" s="46"/>
      <c r="C30" s="46"/>
      <c r="D30" s="129"/>
      <c r="E30" s="129"/>
      <c r="F30" s="106"/>
      <c r="G30" s="106"/>
      <c r="H30" s="130"/>
      <c r="I30" s="130"/>
      <c r="J30" s="130"/>
      <c r="K30" s="130"/>
      <c r="L30" s="126"/>
      <c r="M30" s="107"/>
      <c r="N30" s="107"/>
    </row>
    <row r="31" spans="1:15" s="60" customFormat="1" ht="18" customHeight="1" x14ac:dyDescent="0.15">
      <c r="B31" s="149" t="s">
        <v>15</v>
      </c>
      <c r="C31" s="149"/>
      <c r="D31" s="62"/>
      <c r="E31" s="62"/>
      <c r="F31" s="62"/>
      <c r="G31" s="62"/>
      <c r="H31" s="63"/>
      <c r="I31" s="63"/>
      <c r="J31" s="63"/>
      <c r="K31" s="63"/>
      <c r="L31" s="63"/>
      <c r="M31" s="63"/>
    </row>
    <row r="32" spans="1:15" s="65" customFormat="1" ht="18" customHeight="1" x14ac:dyDescent="0.15">
      <c r="B32" s="66" t="s">
        <v>16</v>
      </c>
      <c r="C32" s="66" t="s">
        <v>5</v>
      </c>
      <c r="D32" s="244" t="s">
        <v>6</v>
      </c>
      <c r="E32" s="244"/>
      <c r="F32" s="244"/>
      <c r="G32" s="244"/>
      <c r="H32" s="244"/>
      <c r="I32" s="244"/>
      <c r="J32" s="244"/>
      <c r="K32" s="244"/>
      <c r="L32" s="244"/>
      <c r="M32" s="244"/>
      <c r="N32" s="244"/>
    </row>
    <row r="33" spans="2:14" s="65" customFormat="1" ht="18" customHeight="1" x14ac:dyDescent="0.15">
      <c r="B33" s="66">
        <v>1</v>
      </c>
      <c r="C33" s="66" t="s">
        <v>7</v>
      </c>
      <c r="D33" s="245" t="s">
        <v>8</v>
      </c>
      <c r="E33" s="245"/>
      <c r="F33" s="245"/>
      <c r="G33" s="245"/>
      <c r="H33" s="245"/>
      <c r="I33" s="245"/>
      <c r="J33" s="245"/>
      <c r="K33" s="245"/>
      <c r="L33" s="245"/>
      <c r="M33" s="245"/>
      <c r="N33" s="245"/>
    </row>
    <row r="34" spans="2:14" s="65" customFormat="1" ht="18" customHeight="1" x14ac:dyDescent="0.15">
      <c r="B34" s="66">
        <v>2</v>
      </c>
      <c r="C34" s="66" t="s">
        <v>28</v>
      </c>
      <c r="D34" s="258" t="s">
        <v>12</v>
      </c>
      <c r="E34" s="258"/>
      <c r="F34" s="258"/>
      <c r="G34" s="258"/>
      <c r="H34" s="258"/>
      <c r="I34" s="258"/>
      <c r="J34" s="258"/>
      <c r="K34" s="258"/>
      <c r="L34" s="258"/>
      <c r="M34" s="258"/>
      <c r="N34" s="258"/>
    </row>
    <row r="35" spans="2:14" s="65" customFormat="1" ht="18" customHeight="1" x14ac:dyDescent="0.15">
      <c r="B35" s="66">
        <v>3</v>
      </c>
      <c r="C35" s="66" t="s">
        <v>27</v>
      </c>
      <c r="D35" s="121" t="s">
        <v>24</v>
      </c>
      <c r="E35" s="121"/>
      <c r="F35" s="68"/>
      <c r="G35" s="69"/>
      <c r="H35" s="69"/>
      <c r="I35" s="69"/>
      <c r="J35" s="69"/>
      <c r="K35" s="69"/>
      <c r="L35" s="69"/>
      <c r="M35" s="69"/>
      <c r="N35" s="70"/>
    </row>
    <row r="36" spans="2:14" s="60" customFormat="1" ht="18" customHeight="1" x14ac:dyDescent="0.15">
      <c r="B36" s="71">
        <v>4</v>
      </c>
      <c r="C36" s="71" t="s">
        <v>23</v>
      </c>
      <c r="D36" s="250" t="s">
        <v>22</v>
      </c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2:14" s="108" customFormat="1" ht="20.100000000000001" customHeight="1" x14ac:dyDescent="0.15">
      <c r="B37" s="61"/>
      <c r="C37" s="61"/>
      <c r="D37" s="73"/>
      <c r="E37" s="73"/>
      <c r="F37" s="73"/>
      <c r="G37" s="61"/>
      <c r="H37" s="61"/>
      <c r="I37" s="61"/>
      <c r="J37" s="61"/>
      <c r="K37" s="61"/>
      <c r="L37" s="61"/>
      <c r="M37" s="61"/>
    </row>
    <row r="38" spans="2:14" ht="18.75" customHeight="1" x14ac:dyDescent="0.15">
      <c r="B38" s="76"/>
      <c r="C38" s="76"/>
    </row>
  </sheetData>
  <mergeCells count="54">
    <mergeCell ref="K8:K9"/>
    <mergeCell ref="D10:E10"/>
    <mergeCell ref="K5:N5"/>
    <mergeCell ref="B7:B9"/>
    <mergeCell ref="C7:C9"/>
    <mergeCell ref="D7:E9"/>
    <mergeCell ref="F7:H7"/>
    <mergeCell ref="I7:K7"/>
    <mergeCell ref="L7:L9"/>
    <mergeCell ref="M7:M9"/>
    <mergeCell ref="N7:N9"/>
    <mergeCell ref="F8:F9"/>
    <mergeCell ref="D16:E16"/>
    <mergeCell ref="G8:G9"/>
    <mergeCell ref="H8:H9"/>
    <mergeCell ref="I8:I9"/>
    <mergeCell ref="J8:J9"/>
    <mergeCell ref="D11:E11"/>
    <mergeCell ref="D12:E12"/>
    <mergeCell ref="D13:E13"/>
    <mergeCell ref="D14:E14"/>
    <mergeCell ref="D15:E15"/>
    <mergeCell ref="D17:E17"/>
    <mergeCell ref="D18:E18"/>
    <mergeCell ref="D19:E19"/>
    <mergeCell ref="B20:E20"/>
    <mergeCell ref="B24:C24"/>
    <mergeCell ref="D24:E24"/>
    <mergeCell ref="F24:G24"/>
    <mergeCell ref="I24:J24"/>
    <mergeCell ref="K24:L24"/>
    <mergeCell ref="B25:C25"/>
    <mergeCell ref="D25:E25"/>
    <mergeCell ref="F25:G25"/>
    <mergeCell ref="I25:J25"/>
    <mergeCell ref="K25:L25"/>
    <mergeCell ref="B27:C27"/>
    <mergeCell ref="D27:E27"/>
    <mergeCell ref="F27:G27"/>
    <mergeCell ref="I27:J27"/>
    <mergeCell ref="K27:L27"/>
    <mergeCell ref="B26:C26"/>
    <mergeCell ref="D26:E26"/>
    <mergeCell ref="F26:G26"/>
    <mergeCell ref="I26:J26"/>
    <mergeCell ref="K26:L26"/>
    <mergeCell ref="D34:N34"/>
    <mergeCell ref="D36:N36"/>
    <mergeCell ref="I28:J28"/>
    <mergeCell ref="K28:L28"/>
    <mergeCell ref="I29:J29"/>
    <mergeCell ref="K29:L29"/>
    <mergeCell ref="D32:N32"/>
    <mergeCell ref="D33:N33"/>
  </mergeCells>
  <phoneticPr fontId="2"/>
  <dataValidations count="1">
    <dataValidation type="list" allowBlank="1" showInputMessage="1" showErrorMessage="1" sqref="C10:C19">
      <formula1>"1 日当,2 購入・リース費,3 外注費,4 その他"</formula1>
    </dataValidation>
  </dataValidations>
  <pageMargins left="0.70866141732283472" right="0.70866141732283472" top="0.74803149606299213" bottom="0.35433070866141736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="70" zoomScaleNormal="70" zoomScaleSheetLayoutView="70" workbookViewId="0">
      <selection activeCell="J2" sqref="J2"/>
    </sheetView>
  </sheetViews>
  <sheetFormatPr defaultRowHeight="13.5" x14ac:dyDescent="0.15"/>
  <cols>
    <col min="1" max="1" width="1.25" style="105" customWidth="1"/>
    <col min="2" max="2" width="9.5" style="105" customWidth="1"/>
    <col min="3" max="3" width="17" style="105" customWidth="1"/>
    <col min="4" max="4" width="25.875" style="105" customWidth="1"/>
    <col min="5" max="5" width="9" style="105" customWidth="1"/>
    <col min="6" max="11" width="15.625" style="105" customWidth="1"/>
    <col min="12" max="12" width="7.625" style="105" customWidth="1"/>
    <col min="13" max="13" width="8.625" style="105" customWidth="1"/>
    <col min="14" max="14" width="19.375" style="105" customWidth="1"/>
    <col min="15" max="15" width="1.625" style="105" customWidth="1"/>
    <col min="16" max="16384" width="9" style="105"/>
  </cols>
  <sheetData>
    <row r="1" spans="2:15" s="104" customFormat="1" ht="24" customHeight="1" x14ac:dyDescent="0.25">
      <c r="B1" s="102" t="s">
        <v>62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2:15" s="104" customFormat="1" ht="8.25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2:15" s="104" customFormat="1" ht="27" customHeight="1" x14ac:dyDescent="0.15">
      <c r="B3" s="3"/>
      <c r="C3" s="3"/>
      <c r="D3" s="4" t="s">
        <v>30</v>
      </c>
      <c r="E3" s="119">
        <v>29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</row>
    <row r="4" spans="2:15" s="104" customFormat="1" ht="6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s="104" customFormat="1" ht="30.75" customHeight="1" x14ac:dyDescent="0.15">
      <c r="B5" s="5"/>
      <c r="C5" s="5"/>
      <c r="D5" s="5"/>
      <c r="E5" s="5"/>
      <c r="F5" s="5"/>
      <c r="G5" s="5"/>
      <c r="H5" s="5"/>
      <c r="J5" s="120" t="s">
        <v>17</v>
      </c>
      <c r="K5" s="203" t="s">
        <v>76</v>
      </c>
      <c r="L5" s="203"/>
      <c r="M5" s="203"/>
      <c r="N5" s="203"/>
      <c r="O5" s="8"/>
    </row>
    <row r="6" spans="2:15" s="104" customFormat="1" ht="9" customHeight="1" thickBot="1" x14ac:dyDescent="0.2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03"/>
    </row>
    <row r="7" spans="2:15" ht="33.75" customHeight="1" x14ac:dyDescent="0.15">
      <c r="B7" s="204" t="s">
        <v>0</v>
      </c>
      <c r="C7" s="207" t="s">
        <v>13</v>
      </c>
      <c r="D7" s="209" t="s">
        <v>1</v>
      </c>
      <c r="E7" s="210"/>
      <c r="F7" s="215" t="s">
        <v>66</v>
      </c>
      <c r="G7" s="216"/>
      <c r="H7" s="217"/>
      <c r="I7" s="218" t="s">
        <v>18</v>
      </c>
      <c r="J7" s="218"/>
      <c r="K7" s="218"/>
      <c r="L7" s="219" t="s">
        <v>4</v>
      </c>
      <c r="M7" s="222" t="s">
        <v>9</v>
      </c>
      <c r="N7" s="225" t="s">
        <v>21</v>
      </c>
      <c r="O7" s="114"/>
    </row>
    <row r="8" spans="2:15" ht="21" customHeight="1" x14ac:dyDescent="0.15">
      <c r="B8" s="205"/>
      <c r="C8" s="208"/>
      <c r="D8" s="211"/>
      <c r="E8" s="212"/>
      <c r="F8" s="228" t="s">
        <v>2</v>
      </c>
      <c r="G8" s="193" t="s">
        <v>34</v>
      </c>
      <c r="H8" s="230" t="s">
        <v>3</v>
      </c>
      <c r="I8" s="232" t="s">
        <v>2</v>
      </c>
      <c r="J8" s="193" t="s">
        <v>34</v>
      </c>
      <c r="K8" s="195" t="s">
        <v>3</v>
      </c>
      <c r="L8" s="220"/>
      <c r="M8" s="223"/>
      <c r="N8" s="226"/>
    </row>
    <row r="9" spans="2:15" ht="21" customHeight="1" thickBot="1" x14ac:dyDescent="0.2">
      <c r="B9" s="206"/>
      <c r="C9" s="194"/>
      <c r="D9" s="213"/>
      <c r="E9" s="214"/>
      <c r="F9" s="229"/>
      <c r="G9" s="194"/>
      <c r="H9" s="231"/>
      <c r="I9" s="233"/>
      <c r="J9" s="194"/>
      <c r="K9" s="196"/>
      <c r="L9" s="221"/>
      <c r="M9" s="224"/>
      <c r="N9" s="227"/>
    </row>
    <row r="10" spans="2:15" ht="24.95" customHeight="1" thickTop="1" x14ac:dyDescent="0.15">
      <c r="B10" s="127">
        <v>42826</v>
      </c>
      <c r="C10" s="131"/>
      <c r="D10" s="195" t="s">
        <v>82</v>
      </c>
      <c r="E10" s="202"/>
      <c r="F10" s="132">
        <v>150000</v>
      </c>
      <c r="G10" s="133"/>
      <c r="H10" s="134">
        <f>IF((F10-G10)&gt;0,F10-G10,"")</f>
        <v>150000</v>
      </c>
      <c r="I10" s="132"/>
      <c r="J10" s="133"/>
      <c r="K10" s="134" t="str">
        <f>IF((I10-J10)&gt;0,I10-J10,"")</f>
        <v/>
      </c>
      <c r="L10" s="135"/>
      <c r="M10" s="21"/>
      <c r="N10" s="22"/>
    </row>
    <row r="11" spans="2:15" ht="24.95" customHeight="1" x14ac:dyDescent="0.15">
      <c r="B11" s="127">
        <v>42835</v>
      </c>
      <c r="C11" s="131" t="s">
        <v>41</v>
      </c>
      <c r="D11" s="191" t="s">
        <v>71</v>
      </c>
      <c r="E11" s="192"/>
      <c r="F11" s="136"/>
      <c r="G11" s="133">
        <v>900</v>
      </c>
      <c r="H11" s="134">
        <f>IF(SUM(F11:G11)=0,0,H10+F11-G11)</f>
        <v>149100</v>
      </c>
      <c r="I11" s="136"/>
      <c r="J11" s="133"/>
      <c r="K11" s="134">
        <f>IF(SUM(I11:J11)=0,0,K10+I11-J11)</f>
        <v>0</v>
      </c>
      <c r="L11" s="128">
        <v>1</v>
      </c>
      <c r="M11" s="153">
        <v>42835</v>
      </c>
      <c r="N11" s="24"/>
    </row>
    <row r="12" spans="2:15" ht="24.95" customHeight="1" x14ac:dyDescent="0.15">
      <c r="B12" s="127"/>
      <c r="C12" s="131"/>
      <c r="D12" s="191"/>
      <c r="E12" s="192"/>
      <c r="F12" s="136"/>
      <c r="G12" s="133"/>
      <c r="H12" s="134">
        <f>IF(SUM(F12:G12)=0,0,#REF!+F12-G12)</f>
        <v>0</v>
      </c>
      <c r="I12" s="136"/>
      <c r="J12" s="133"/>
      <c r="K12" s="134">
        <f>IF(SUM(I12:J12)=0,0,#REF!+I12-J12)</f>
        <v>0</v>
      </c>
      <c r="L12" s="128"/>
      <c r="M12" s="123"/>
      <c r="N12" s="24"/>
    </row>
    <row r="13" spans="2:15" ht="24.95" customHeight="1" x14ac:dyDescent="0.15">
      <c r="B13" s="137"/>
      <c r="C13" s="138"/>
      <c r="D13" s="191"/>
      <c r="E13" s="192"/>
      <c r="F13" s="139"/>
      <c r="G13" s="140">
        <v>100000</v>
      </c>
      <c r="H13" s="134">
        <f>IF(SUM(F13:G13)=0,0,H11+F13-G13)</f>
        <v>49100</v>
      </c>
      <c r="I13" s="139"/>
      <c r="J13" s="140"/>
      <c r="K13" s="134">
        <f>IF(SUM(I13:J13)=0,0,#REF!+I13-J13)</f>
        <v>0</v>
      </c>
      <c r="L13" s="93"/>
      <c r="M13" s="124"/>
      <c r="N13" s="31"/>
    </row>
    <row r="14" spans="2:15" ht="24.95" customHeight="1" x14ac:dyDescent="0.15">
      <c r="B14" s="127">
        <v>42917</v>
      </c>
      <c r="C14" s="131"/>
      <c r="D14" s="195" t="s">
        <v>69</v>
      </c>
      <c r="E14" s="202"/>
      <c r="F14" s="132">
        <v>963000</v>
      </c>
      <c r="G14" s="133"/>
      <c r="H14" s="134">
        <f>IF(SUM(F14:G14)=0,0,H13+F14-G14)</f>
        <v>1012100</v>
      </c>
      <c r="I14" s="132"/>
      <c r="J14" s="133"/>
      <c r="K14" s="134" t="str">
        <f>IF((I14-J14)&gt;0,I14-J14,"")</f>
        <v/>
      </c>
      <c r="L14" s="135"/>
      <c r="M14" s="21"/>
      <c r="N14" s="22"/>
    </row>
    <row r="15" spans="2:15" ht="24.95" customHeight="1" x14ac:dyDescent="0.15">
      <c r="B15" s="127">
        <v>42917</v>
      </c>
      <c r="C15" s="131"/>
      <c r="D15" s="191" t="s">
        <v>70</v>
      </c>
      <c r="E15" s="192"/>
      <c r="F15" s="136">
        <v>566470</v>
      </c>
      <c r="G15" s="133"/>
      <c r="H15" s="134">
        <f t="shared" ref="H15" si="0">IF(SUM(F15:G15)=0,0,H14+F15-G15)</f>
        <v>1578570</v>
      </c>
      <c r="I15" s="136"/>
      <c r="J15" s="133"/>
      <c r="K15" s="134">
        <f>IF(SUM(I15:J15)=0,0,K14+I15-J15)</f>
        <v>0</v>
      </c>
      <c r="L15" s="128"/>
      <c r="M15" s="123"/>
      <c r="N15" s="24"/>
    </row>
    <row r="16" spans="2:15" ht="24.95" customHeight="1" x14ac:dyDescent="0.15">
      <c r="B16" s="137">
        <v>42917</v>
      </c>
      <c r="C16" s="138"/>
      <c r="D16" s="191" t="s">
        <v>83</v>
      </c>
      <c r="E16" s="192"/>
      <c r="F16" s="159">
        <v>-150000</v>
      </c>
      <c r="G16" s="140"/>
      <c r="H16" s="134">
        <f>IF(SUM(F16:G16)=0,0,H15+F16-G16)</f>
        <v>1428570</v>
      </c>
      <c r="I16" s="139"/>
      <c r="J16" s="140"/>
      <c r="K16" s="134">
        <f>IF(SUM(I16:J16)=0,0,K12+I16-J16)</f>
        <v>0</v>
      </c>
      <c r="L16" s="93">
        <v>10</v>
      </c>
      <c r="M16" s="124"/>
      <c r="N16" s="31"/>
    </row>
    <row r="17" spans="1:15" ht="24.95" customHeight="1" x14ac:dyDescent="0.15">
      <c r="B17" s="137"/>
      <c r="C17" s="138"/>
      <c r="D17" s="191"/>
      <c r="E17" s="192"/>
      <c r="F17" s="139"/>
      <c r="G17" s="140">
        <v>1298570</v>
      </c>
      <c r="H17" s="150">
        <f>IF(SUM(F17:G17)=0,0,H16+F17-G17)</f>
        <v>130000</v>
      </c>
      <c r="I17" s="139"/>
      <c r="J17" s="140"/>
      <c r="K17" s="150">
        <f>IF(SUM(I17:J17)=0,0,#REF!+I17-J17)</f>
        <v>0</v>
      </c>
      <c r="L17" s="93"/>
      <c r="M17" s="124"/>
      <c r="N17" s="31"/>
    </row>
    <row r="18" spans="1:15" ht="24.95" customHeight="1" x14ac:dyDescent="0.15">
      <c r="B18" s="127">
        <v>42819</v>
      </c>
      <c r="C18" s="131" t="s">
        <v>42</v>
      </c>
      <c r="D18" s="191" t="s">
        <v>74</v>
      </c>
      <c r="E18" s="192"/>
      <c r="F18" s="136"/>
      <c r="G18" s="133">
        <v>20000</v>
      </c>
      <c r="H18" s="134">
        <f>IF(SUM(F18:G18)=0,0,H17+F18-G18)</f>
        <v>110000</v>
      </c>
      <c r="I18" s="136"/>
      <c r="J18" s="133"/>
      <c r="K18" s="134">
        <f>IF(SUM(I18:J18)=0,0,K16+I18-J18)</f>
        <v>0</v>
      </c>
      <c r="L18" s="128">
        <v>20</v>
      </c>
      <c r="M18" s="153">
        <v>42814</v>
      </c>
      <c r="N18" s="24"/>
    </row>
    <row r="19" spans="1:15" ht="24.95" customHeight="1" x14ac:dyDescent="0.15">
      <c r="B19" s="137">
        <v>42820</v>
      </c>
      <c r="C19" s="138"/>
      <c r="D19" s="191" t="s">
        <v>73</v>
      </c>
      <c r="E19" s="197"/>
      <c r="F19" s="139">
        <v>10000</v>
      </c>
      <c r="G19" s="140"/>
      <c r="H19" s="134">
        <f>IF(SUM(F19:G19)=0,0,H18+F19-G19)</f>
        <v>120000</v>
      </c>
      <c r="I19" s="139"/>
      <c r="J19" s="140"/>
      <c r="K19" s="134">
        <f>IF(SUM(I19:J19)=0,0,K18+I19-J19)</f>
        <v>0</v>
      </c>
      <c r="L19" s="93"/>
      <c r="M19" s="124"/>
      <c r="N19" s="151"/>
    </row>
    <row r="20" spans="1:15" ht="24.95" customHeight="1" thickBot="1" x14ac:dyDescent="0.2">
      <c r="B20" s="141">
        <v>42821</v>
      </c>
      <c r="C20" s="142" t="s">
        <v>68</v>
      </c>
      <c r="D20" s="260" t="s">
        <v>72</v>
      </c>
      <c r="E20" s="261"/>
      <c r="F20" s="143"/>
      <c r="G20" s="144">
        <v>120000</v>
      </c>
      <c r="H20" s="134">
        <f>IF(SUM(F20:G20)=0,0,H19+F20-G20)</f>
        <v>0</v>
      </c>
      <c r="I20" s="143"/>
      <c r="J20" s="144"/>
      <c r="K20" s="134">
        <f>IF(SUM(I20:J20)=0,0,K19+I20-J20)</f>
        <v>0</v>
      </c>
      <c r="L20" s="158" t="s">
        <v>84</v>
      </c>
      <c r="M20" s="125"/>
      <c r="N20" s="152" t="s">
        <v>85</v>
      </c>
    </row>
    <row r="21" spans="1:15" ht="24.95" customHeight="1" thickTop="1" thickBot="1" x14ac:dyDescent="0.2">
      <c r="B21" s="262" t="s">
        <v>10</v>
      </c>
      <c r="C21" s="263"/>
      <c r="D21" s="263"/>
      <c r="E21" s="263"/>
      <c r="F21" s="145">
        <f>SUM(F10:F20)</f>
        <v>1539470</v>
      </c>
      <c r="G21" s="146">
        <f>SUM(G10:G20)</f>
        <v>1539470</v>
      </c>
      <c r="H21" s="147">
        <f>F21-G21</f>
        <v>0</v>
      </c>
      <c r="I21" s="145">
        <f>SUM(I10:I20)</f>
        <v>0</v>
      </c>
      <c r="J21" s="146">
        <f>SUM(J10:J20)</f>
        <v>0</v>
      </c>
      <c r="K21" s="146">
        <f>I21-J21</f>
        <v>0</v>
      </c>
      <c r="L21" s="148"/>
      <c r="M21" s="39"/>
      <c r="N21" s="40"/>
    </row>
    <row r="22" spans="1:15" ht="18.75" customHeight="1" x14ac:dyDescent="0.15">
      <c r="B22" s="46" t="s">
        <v>64</v>
      </c>
      <c r="C22" s="46"/>
      <c r="D22" s="129"/>
      <c r="E22" s="129"/>
      <c r="F22" s="106"/>
      <c r="G22" s="106"/>
      <c r="H22" s="130"/>
      <c r="I22" s="130"/>
      <c r="J22" s="130"/>
      <c r="K22" s="130"/>
      <c r="L22" s="126"/>
      <c r="M22" s="107"/>
      <c r="N22" s="107"/>
    </row>
    <row r="23" spans="1:15" ht="14.25" customHeight="1" x14ac:dyDescent="0.15">
      <c r="B23" s="46"/>
      <c r="C23" s="46"/>
      <c r="D23" s="129"/>
      <c r="E23" s="129"/>
      <c r="F23" s="106"/>
      <c r="G23" s="106"/>
      <c r="H23" s="130"/>
      <c r="I23" s="130"/>
      <c r="J23" s="130"/>
      <c r="K23" s="130"/>
      <c r="L23" s="126"/>
      <c r="M23" s="107"/>
      <c r="N23" s="107"/>
    </row>
    <row r="24" spans="1:15" ht="27" customHeight="1" x14ac:dyDescent="0.15">
      <c r="A24" s="47"/>
      <c r="B24" s="48" t="s">
        <v>65</v>
      </c>
      <c r="C24" s="49"/>
      <c r="D24" s="49"/>
      <c r="E24" s="49"/>
      <c r="F24" s="49"/>
      <c r="G24" s="51" t="s">
        <v>25</v>
      </c>
      <c r="H24" s="116"/>
      <c r="I24" s="48" t="s">
        <v>57</v>
      </c>
      <c r="J24" s="49"/>
      <c r="K24" s="49"/>
      <c r="L24" s="51" t="s">
        <v>61</v>
      </c>
      <c r="M24" s="49"/>
      <c r="N24" s="49"/>
      <c r="O24" s="49"/>
    </row>
    <row r="25" spans="1:15" ht="27" customHeight="1" x14ac:dyDescent="0.15">
      <c r="A25" s="47"/>
      <c r="B25" s="198" t="s">
        <v>14</v>
      </c>
      <c r="C25" s="199"/>
      <c r="D25" s="200" t="s">
        <v>67</v>
      </c>
      <c r="E25" s="201"/>
      <c r="F25" s="259" t="s">
        <v>19</v>
      </c>
      <c r="G25" s="259"/>
      <c r="H25" s="49"/>
      <c r="I25" s="251" t="s">
        <v>14</v>
      </c>
      <c r="J25" s="251"/>
      <c r="K25" s="252" t="s">
        <v>60</v>
      </c>
      <c r="L25" s="253"/>
      <c r="M25" s="47"/>
      <c r="N25" s="47"/>
      <c r="O25" s="47"/>
    </row>
    <row r="26" spans="1:15" ht="27" customHeight="1" x14ac:dyDescent="0.15">
      <c r="A26" s="47"/>
      <c r="B26" s="198" t="s">
        <v>29</v>
      </c>
      <c r="C26" s="199"/>
      <c r="D26" s="234">
        <v>0</v>
      </c>
      <c r="E26" s="235"/>
      <c r="F26" s="234"/>
      <c r="G26" s="235"/>
      <c r="H26" s="56"/>
      <c r="I26" s="254" t="s">
        <v>58</v>
      </c>
      <c r="J26" s="254"/>
      <c r="K26" s="255">
        <v>200000</v>
      </c>
      <c r="L26" s="256"/>
      <c r="M26" s="47"/>
      <c r="N26" s="47"/>
      <c r="O26" s="47"/>
    </row>
    <row r="27" spans="1:15" ht="27" customHeight="1" thickBot="1" x14ac:dyDescent="0.2">
      <c r="A27" s="47"/>
      <c r="B27" s="236" t="s">
        <v>63</v>
      </c>
      <c r="C27" s="237"/>
      <c r="D27" s="238">
        <f>H21</f>
        <v>0</v>
      </c>
      <c r="E27" s="239"/>
      <c r="F27" s="238">
        <f>K21</f>
        <v>0</v>
      </c>
      <c r="G27" s="239"/>
      <c r="H27" s="56"/>
      <c r="I27" s="254" t="s">
        <v>59</v>
      </c>
      <c r="J27" s="254"/>
      <c r="K27" s="255">
        <v>600000</v>
      </c>
      <c r="L27" s="256"/>
      <c r="M27" s="47"/>
      <c r="N27" s="47"/>
      <c r="O27" s="47"/>
    </row>
    <row r="28" spans="1:15" ht="27" customHeight="1" thickTop="1" x14ac:dyDescent="0.15">
      <c r="A28" s="47"/>
      <c r="B28" s="240" t="s">
        <v>10</v>
      </c>
      <c r="C28" s="241"/>
      <c r="D28" s="242">
        <f>SUM(D26:E27)</f>
        <v>0</v>
      </c>
      <c r="E28" s="243"/>
      <c r="F28" s="242">
        <f>SUM(F26:G27)</f>
        <v>0</v>
      </c>
      <c r="G28" s="243"/>
      <c r="H28" s="117"/>
      <c r="I28" s="254" t="s">
        <v>55</v>
      </c>
      <c r="J28" s="254"/>
      <c r="K28" s="255">
        <v>120000</v>
      </c>
      <c r="L28" s="256"/>
      <c r="M28" s="47"/>
      <c r="N28" s="47"/>
      <c r="O28" s="47"/>
    </row>
    <row r="29" spans="1:15" ht="27" customHeight="1" thickBot="1" x14ac:dyDescent="0.2">
      <c r="A29" s="47"/>
      <c r="B29" s="109"/>
      <c r="C29" s="109"/>
      <c r="D29" s="118"/>
      <c r="E29" s="118"/>
      <c r="F29" s="118"/>
      <c r="G29" s="118"/>
      <c r="H29" s="117"/>
      <c r="I29" s="257" t="s">
        <v>56</v>
      </c>
      <c r="J29" s="257"/>
      <c r="K29" s="246">
        <v>619470</v>
      </c>
      <c r="L29" s="247"/>
      <c r="M29" s="47"/>
      <c r="N29" s="47"/>
      <c r="O29" s="47"/>
    </row>
    <row r="30" spans="1:15" ht="27" customHeight="1" thickTop="1" x14ac:dyDescent="0.15">
      <c r="A30" s="47"/>
      <c r="B30" s="109"/>
      <c r="C30" s="109"/>
      <c r="D30" s="118"/>
      <c r="E30" s="118"/>
      <c r="F30" s="118"/>
      <c r="G30" s="118"/>
      <c r="H30" s="117"/>
      <c r="I30" s="248" t="s">
        <v>10</v>
      </c>
      <c r="J30" s="248"/>
      <c r="K30" s="249">
        <f>SUM(K26:K29)</f>
        <v>1539470</v>
      </c>
      <c r="L30" s="249"/>
      <c r="M30" s="47"/>
      <c r="N30" s="47"/>
      <c r="O30" s="47"/>
    </row>
    <row r="31" spans="1:15" ht="6.75" customHeight="1" x14ac:dyDescent="0.15">
      <c r="B31" s="46"/>
      <c r="C31" s="46"/>
      <c r="D31" s="129"/>
      <c r="E31" s="129"/>
      <c r="F31" s="106"/>
      <c r="G31" s="106"/>
      <c r="H31" s="130"/>
      <c r="I31" s="130"/>
      <c r="J31" s="130"/>
      <c r="K31" s="130"/>
      <c r="L31" s="126"/>
      <c r="M31" s="107"/>
      <c r="N31" s="107"/>
    </row>
    <row r="32" spans="1:15" s="60" customFormat="1" ht="18" customHeight="1" x14ac:dyDescent="0.15">
      <c r="B32" s="149" t="s">
        <v>15</v>
      </c>
      <c r="C32" s="149"/>
      <c r="D32" s="62"/>
      <c r="E32" s="62"/>
      <c r="F32" s="62"/>
      <c r="G32" s="62"/>
      <c r="H32" s="63"/>
      <c r="I32" s="63"/>
      <c r="J32" s="63"/>
      <c r="K32" s="63"/>
      <c r="L32" s="63"/>
      <c r="M32" s="63"/>
    </row>
    <row r="33" spans="2:14" s="65" customFormat="1" ht="18" customHeight="1" x14ac:dyDescent="0.15">
      <c r="B33" s="66" t="s">
        <v>16</v>
      </c>
      <c r="C33" s="66" t="s">
        <v>5</v>
      </c>
      <c r="D33" s="244" t="s">
        <v>6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</row>
    <row r="34" spans="2:14" s="65" customFormat="1" ht="18" customHeight="1" x14ac:dyDescent="0.15">
      <c r="B34" s="66">
        <v>1</v>
      </c>
      <c r="C34" s="66" t="s">
        <v>7</v>
      </c>
      <c r="D34" s="245" t="s">
        <v>8</v>
      </c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2:14" s="65" customFormat="1" ht="18" customHeight="1" x14ac:dyDescent="0.15">
      <c r="B35" s="66">
        <v>2</v>
      </c>
      <c r="C35" s="66" t="s">
        <v>28</v>
      </c>
      <c r="D35" s="258" t="s">
        <v>12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</row>
    <row r="36" spans="2:14" s="65" customFormat="1" ht="18" customHeight="1" x14ac:dyDescent="0.15">
      <c r="B36" s="66">
        <v>3</v>
      </c>
      <c r="C36" s="66" t="s">
        <v>27</v>
      </c>
      <c r="D36" s="121" t="s">
        <v>24</v>
      </c>
      <c r="E36" s="121"/>
      <c r="F36" s="68"/>
      <c r="G36" s="69"/>
      <c r="H36" s="69"/>
      <c r="I36" s="69"/>
      <c r="J36" s="69"/>
      <c r="K36" s="69"/>
      <c r="L36" s="69"/>
      <c r="M36" s="69"/>
      <c r="N36" s="70"/>
    </row>
    <row r="37" spans="2:14" s="60" customFormat="1" ht="18" customHeight="1" x14ac:dyDescent="0.15">
      <c r="B37" s="71">
        <v>4</v>
      </c>
      <c r="C37" s="71" t="s">
        <v>23</v>
      </c>
      <c r="D37" s="250" t="s">
        <v>22</v>
      </c>
      <c r="E37" s="250"/>
      <c r="F37" s="250"/>
      <c r="G37" s="250"/>
      <c r="H37" s="250"/>
      <c r="I37" s="250"/>
      <c r="J37" s="250"/>
      <c r="K37" s="250"/>
      <c r="L37" s="250"/>
      <c r="M37" s="250"/>
      <c r="N37" s="250"/>
    </row>
    <row r="38" spans="2:14" s="108" customFormat="1" ht="20.100000000000001" customHeight="1" x14ac:dyDescent="0.15">
      <c r="B38" s="61"/>
      <c r="C38" s="61"/>
      <c r="D38" s="73"/>
      <c r="E38" s="73"/>
      <c r="F38" s="73"/>
      <c r="G38" s="61"/>
      <c r="H38" s="61"/>
      <c r="I38" s="61"/>
      <c r="J38" s="61"/>
      <c r="K38" s="61"/>
      <c r="L38" s="61"/>
      <c r="M38" s="61"/>
    </row>
    <row r="39" spans="2:14" ht="18.75" customHeight="1" x14ac:dyDescent="0.15">
      <c r="B39" s="76"/>
      <c r="C39" s="76"/>
    </row>
  </sheetData>
  <mergeCells count="55">
    <mergeCell ref="D10:E10"/>
    <mergeCell ref="K5:N5"/>
    <mergeCell ref="B7:B9"/>
    <mergeCell ref="C7:C9"/>
    <mergeCell ref="D7:E9"/>
    <mergeCell ref="F7:H7"/>
    <mergeCell ref="I7:K7"/>
    <mergeCell ref="L7:L9"/>
    <mergeCell ref="M7:M9"/>
    <mergeCell ref="N7:N9"/>
    <mergeCell ref="F8:F9"/>
    <mergeCell ref="G8:G9"/>
    <mergeCell ref="H8:H9"/>
    <mergeCell ref="I8:I9"/>
    <mergeCell ref="J8:J9"/>
    <mergeCell ref="K8:K9"/>
    <mergeCell ref="B21:E21"/>
    <mergeCell ref="B25:C25"/>
    <mergeCell ref="D25:E25"/>
    <mergeCell ref="D11:E11"/>
    <mergeCell ref="D12:E12"/>
    <mergeCell ref="D13:E13"/>
    <mergeCell ref="D16:E16"/>
    <mergeCell ref="D17:E17"/>
    <mergeCell ref="B26:C26"/>
    <mergeCell ref="D26:E26"/>
    <mergeCell ref="F26:G26"/>
    <mergeCell ref="I26:J26"/>
    <mergeCell ref="K26:L26"/>
    <mergeCell ref="B28:C28"/>
    <mergeCell ref="D28:E28"/>
    <mergeCell ref="F28:G28"/>
    <mergeCell ref="I28:J28"/>
    <mergeCell ref="K28:L28"/>
    <mergeCell ref="B27:C27"/>
    <mergeCell ref="D27:E27"/>
    <mergeCell ref="F27:G27"/>
    <mergeCell ref="I27:J27"/>
    <mergeCell ref="K27:L27"/>
    <mergeCell ref="D35:N35"/>
    <mergeCell ref="D37:N37"/>
    <mergeCell ref="D14:E14"/>
    <mergeCell ref="D15:E15"/>
    <mergeCell ref="I29:J29"/>
    <mergeCell ref="K29:L29"/>
    <mergeCell ref="I30:J30"/>
    <mergeCell ref="K30:L30"/>
    <mergeCell ref="D33:N33"/>
    <mergeCell ref="D34:N34"/>
    <mergeCell ref="F25:G25"/>
    <mergeCell ref="I25:J25"/>
    <mergeCell ref="K25:L25"/>
    <mergeCell ref="D18:E18"/>
    <mergeCell ref="D19:E19"/>
    <mergeCell ref="D20:E20"/>
  </mergeCells>
  <phoneticPr fontId="2"/>
  <dataValidations count="1">
    <dataValidation type="list" allowBlank="1" showInputMessage="1" showErrorMessage="1" sqref="C10:C20">
      <formula1>"1 日当,2 購入・リース費,3 外注費,4 その他"</formula1>
    </dataValidation>
  </dataValidations>
  <pageMargins left="0.70866141732283472" right="0.70866141732283472" top="0.74803149606299213" bottom="0.35433070866141736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3"/>
  <sheetViews>
    <sheetView view="pageBreakPreview" zoomScale="70" zoomScaleNormal="100" zoomScaleSheetLayoutView="70" workbookViewId="0">
      <selection activeCell="N31" sqref="N31"/>
    </sheetView>
  </sheetViews>
  <sheetFormatPr defaultRowHeight="13.5" x14ac:dyDescent="0.15"/>
  <cols>
    <col min="1" max="1" width="1.25" style="105" customWidth="1"/>
    <col min="2" max="2" width="9.5" style="105" customWidth="1"/>
    <col min="3" max="3" width="17" style="105" customWidth="1"/>
    <col min="4" max="4" width="25.875" style="105" customWidth="1"/>
    <col min="5" max="5" width="9" style="105" customWidth="1"/>
    <col min="6" max="6" width="15.625" style="105" customWidth="1"/>
    <col min="7" max="7" width="15.5" style="105" customWidth="1"/>
    <col min="8" max="8" width="15.625" style="105" customWidth="1"/>
    <col min="9" max="9" width="3.375" style="105" customWidth="1"/>
    <col min="10" max="10" width="17.5" style="105" customWidth="1"/>
    <col min="11" max="11" width="3.75" style="105" customWidth="1"/>
    <col min="12" max="12" width="22.5" style="105" customWidth="1"/>
    <col min="13" max="15" width="11.125" style="105" customWidth="1"/>
    <col min="16" max="16" width="1.625" style="105" customWidth="1"/>
    <col min="17" max="16384" width="9" style="105"/>
  </cols>
  <sheetData>
    <row r="1" spans="2:16" s="104" customFormat="1" ht="24" customHeight="1" x14ac:dyDescent="0.25">
      <c r="B1" s="318" t="s">
        <v>86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2:16" s="104" customFormat="1" ht="5.25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2:16" s="104" customFormat="1" ht="27" customHeight="1" x14ac:dyDescent="0.15">
      <c r="B3" s="3"/>
      <c r="C3" s="3"/>
      <c r="D3" s="4" t="s">
        <v>30</v>
      </c>
      <c r="E3" s="119">
        <v>29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s="104" customFormat="1" ht="8.2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s="104" customFormat="1" ht="30.75" customHeight="1" x14ac:dyDescent="0.15">
      <c r="B5" s="5"/>
      <c r="C5" s="5"/>
      <c r="D5" s="5"/>
      <c r="E5" s="5"/>
      <c r="F5" s="5"/>
      <c r="G5" s="5"/>
      <c r="H5" s="5"/>
      <c r="J5" s="161" t="s">
        <v>17</v>
      </c>
      <c r="K5" s="319"/>
      <c r="L5" s="319"/>
      <c r="M5" s="319"/>
      <c r="N5" s="319"/>
      <c r="O5" s="8"/>
      <c r="P5" s="162"/>
    </row>
    <row r="6" spans="2:16" s="104" customFormat="1" ht="6.75" customHeight="1" thickBot="1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2:16" ht="21" customHeight="1" x14ac:dyDescent="0.15">
      <c r="B7" s="320" t="s">
        <v>87</v>
      </c>
      <c r="C7" s="322" t="s">
        <v>88</v>
      </c>
      <c r="D7" s="324" t="s">
        <v>89</v>
      </c>
      <c r="E7" s="325"/>
      <c r="F7" s="328" t="s">
        <v>2</v>
      </c>
      <c r="G7" s="222" t="s">
        <v>34</v>
      </c>
      <c r="H7" s="225" t="s">
        <v>3</v>
      </c>
      <c r="I7" s="330" t="s">
        <v>90</v>
      </c>
      <c r="J7" s="331"/>
      <c r="K7" s="331"/>
      <c r="L7" s="331"/>
      <c r="M7" s="328" t="s">
        <v>91</v>
      </c>
      <c r="N7" s="222" t="s">
        <v>92</v>
      </c>
      <c r="O7" s="225" t="s">
        <v>93</v>
      </c>
    </row>
    <row r="8" spans="2:16" ht="21" customHeight="1" thickBot="1" x14ac:dyDescent="0.2">
      <c r="B8" s="321"/>
      <c r="C8" s="323"/>
      <c r="D8" s="326"/>
      <c r="E8" s="327"/>
      <c r="F8" s="329"/>
      <c r="G8" s="224"/>
      <c r="H8" s="227"/>
      <c r="I8" s="332"/>
      <c r="J8" s="333"/>
      <c r="K8" s="333"/>
      <c r="L8" s="333"/>
      <c r="M8" s="329"/>
      <c r="N8" s="224"/>
      <c r="O8" s="227"/>
    </row>
    <row r="9" spans="2:16" ht="17.25" customHeight="1" thickTop="1" x14ac:dyDescent="0.15">
      <c r="B9" s="312"/>
      <c r="C9" s="313"/>
      <c r="D9" s="314"/>
      <c r="E9" s="315"/>
      <c r="F9" s="316"/>
      <c r="G9" s="317"/>
      <c r="H9" s="308">
        <f>F9-G9</f>
        <v>0</v>
      </c>
      <c r="I9" s="163" t="s">
        <v>94</v>
      </c>
      <c r="J9" s="164" t="s">
        <v>95</v>
      </c>
      <c r="K9" s="165" t="s">
        <v>94</v>
      </c>
      <c r="L9" s="165" t="s">
        <v>96</v>
      </c>
      <c r="M9" s="309"/>
      <c r="N9" s="310"/>
      <c r="O9" s="311"/>
    </row>
    <row r="10" spans="2:16" ht="17.25" customHeight="1" x14ac:dyDescent="0.15">
      <c r="B10" s="281"/>
      <c r="C10" s="284"/>
      <c r="D10" s="288"/>
      <c r="E10" s="289"/>
      <c r="F10" s="292"/>
      <c r="G10" s="294"/>
      <c r="H10" s="296"/>
      <c r="I10" s="166" t="s">
        <v>94</v>
      </c>
      <c r="J10" s="126" t="s">
        <v>97</v>
      </c>
      <c r="K10" s="126" t="s">
        <v>94</v>
      </c>
      <c r="L10" s="126" t="s">
        <v>98</v>
      </c>
      <c r="M10" s="205"/>
      <c r="N10" s="208"/>
      <c r="O10" s="278"/>
    </row>
    <row r="11" spans="2:16" ht="17.25" customHeight="1" x14ac:dyDescent="0.15">
      <c r="B11" s="301"/>
      <c r="C11" s="302"/>
      <c r="D11" s="303"/>
      <c r="E11" s="304"/>
      <c r="F11" s="305"/>
      <c r="G11" s="306"/>
      <c r="H11" s="307"/>
      <c r="I11" s="167" t="s">
        <v>94</v>
      </c>
      <c r="J11" s="168" t="s">
        <v>99</v>
      </c>
      <c r="K11" s="168" t="s">
        <v>94</v>
      </c>
      <c r="L11" s="168" t="s">
        <v>100</v>
      </c>
      <c r="M11" s="300"/>
      <c r="N11" s="276"/>
      <c r="O11" s="279"/>
    </row>
    <row r="12" spans="2:16" ht="17.25" customHeight="1" x14ac:dyDescent="0.15">
      <c r="B12" s="280"/>
      <c r="C12" s="283"/>
      <c r="D12" s="286"/>
      <c r="E12" s="287"/>
      <c r="F12" s="292"/>
      <c r="G12" s="294"/>
      <c r="H12" s="296">
        <f>IF(SUM(F12:G14)=0,0,H9+F12-G12)</f>
        <v>0</v>
      </c>
      <c r="I12" s="169" t="s">
        <v>94</v>
      </c>
      <c r="J12" s="170" t="s">
        <v>95</v>
      </c>
      <c r="K12" s="171" t="s">
        <v>94</v>
      </c>
      <c r="L12" s="171" t="s">
        <v>96</v>
      </c>
      <c r="M12" s="298"/>
      <c r="N12" s="275"/>
      <c r="O12" s="277"/>
    </row>
    <row r="13" spans="2:16" ht="17.25" customHeight="1" x14ac:dyDescent="0.15">
      <c r="B13" s="281"/>
      <c r="C13" s="284"/>
      <c r="D13" s="288"/>
      <c r="E13" s="289"/>
      <c r="F13" s="292"/>
      <c r="G13" s="294"/>
      <c r="H13" s="296"/>
      <c r="I13" s="166" t="s">
        <v>94</v>
      </c>
      <c r="J13" s="126" t="s">
        <v>97</v>
      </c>
      <c r="K13" s="126" t="s">
        <v>94</v>
      </c>
      <c r="L13" s="126" t="s">
        <v>98</v>
      </c>
      <c r="M13" s="205"/>
      <c r="N13" s="208"/>
      <c r="O13" s="278"/>
    </row>
    <row r="14" spans="2:16" ht="17.25" customHeight="1" x14ac:dyDescent="0.15">
      <c r="B14" s="301"/>
      <c r="C14" s="302"/>
      <c r="D14" s="303"/>
      <c r="E14" s="304"/>
      <c r="F14" s="305"/>
      <c r="G14" s="306"/>
      <c r="H14" s="307"/>
      <c r="I14" s="167" t="s">
        <v>94</v>
      </c>
      <c r="J14" s="168" t="s">
        <v>99</v>
      </c>
      <c r="K14" s="168" t="s">
        <v>94</v>
      </c>
      <c r="L14" s="168" t="s">
        <v>100</v>
      </c>
      <c r="M14" s="300"/>
      <c r="N14" s="276"/>
      <c r="O14" s="279"/>
    </row>
    <row r="15" spans="2:16" ht="17.25" customHeight="1" x14ac:dyDescent="0.15">
      <c r="B15" s="280"/>
      <c r="C15" s="283"/>
      <c r="D15" s="286"/>
      <c r="E15" s="287"/>
      <c r="F15" s="292"/>
      <c r="G15" s="294"/>
      <c r="H15" s="296">
        <f>IF(SUM(F15:G17)=0,0,H12+F15-G15)</f>
        <v>0</v>
      </c>
      <c r="I15" s="169" t="s">
        <v>94</v>
      </c>
      <c r="J15" s="170" t="s">
        <v>95</v>
      </c>
      <c r="K15" s="171" t="s">
        <v>94</v>
      </c>
      <c r="L15" s="171" t="s">
        <v>96</v>
      </c>
      <c r="M15" s="298"/>
      <c r="N15" s="275"/>
      <c r="O15" s="277"/>
    </row>
    <row r="16" spans="2:16" ht="17.25" customHeight="1" x14ac:dyDescent="0.15">
      <c r="B16" s="281"/>
      <c r="C16" s="284"/>
      <c r="D16" s="288"/>
      <c r="E16" s="289"/>
      <c r="F16" s="292"/>
      <c r="G16" s="294"/>
      <c r="H16" s="296"/>
      <c r="I16" s="166" t="s">
        <v>94</v>
      </c>
      <c r="J16" s="126" t="s">
        <v>97</v>
      </c>
      <c r="K16" s="126" t="s">
        <v>94</v>
      </c>
      <c r="L16" s="126" t="s">
        <v>98</v>
      </c>
      <c r="M16" s="205"/>
      <c r="N16" s="208"/>
      <c r="O16" s="278"/>
    </row>
    <row r="17" spans="1:16" ht="17.25" customHeight="1" x14ac:dyDescent="0.15">
      <c r="B17" s="301"/>
      <c r="C17" s="302"/>
      <c r="D17" s="303"/>
      <c r="E17" s="304"/>
      <c r="F17" s="305"/>
      <c r="G17" s="306"/>
      <c r="H17" s="307"/>
      <c r="I17" s="167" t="s">
        <v>94</v>
      </c>
      <c r="J17" s="168" t="s">
        <v>99</v>
      </c>
      <c r="K17" s="168" t="s">
        <v>94</v>
      </c>
      <c r="L17" s="168" t="s">
        <v>100</v>
      </c>
      <c r="M17" s="300"/>
      <c r="N17" s="276"/>
      <c r="O17" s="279"/>
    </row>
    <row r="18" spans="1:16" ht="17.25" customHeight="1" x14ac:dyDescent="0.15">
      <c r="B18" s="280"/>
      <c r="C18" s="283"/>
      <c r="D18" s="286"/>
      <c r="E18" s="287"/>
      <c r="F18" s="292"/>
      <c r="G18" s="294"/>
      <c r="H18" s="296">
        <f>IF(SUM(F18:G20)=0,0,H15+F18-G18)</f>
        <v>0</v>
      </c>
      <c r="I18" s="169" t="s">
        <v>94</v>
      </c>
      <c r="J18" s="170" t="s">
        <v>95</v>
      </c>
      <c r="K18" s="171" t="s">
        <v>94</v>
      </c>
      <c r="L18" s="171" t="s">
        <v>96</v>
      </c>
      <c r="M18" s="298"/>
      <c r="N18" s="275"/>
      <c r="O18" s="277"/>
    </row>
    <row r="19" spans="1:16" ht="17.25" customHeight="1" x14ac:dyDescent="0.15">
      <c r="B19" s="281"/>
      <c r="C19" s="284"/>
      <c r="D19" s="288"/>
      <c r="E19" s="289"/>
      <c r="F19" s="292"/>
      <c r="G19" s="294"/>
      <c r="H19" s="296"/>
      <c r="I19" s="166" t="s">
        <v>94</v>
      </c>
      <c r="J19" s="126" t="s">
        <v>97</v>
      </c>
      <c r="K19" s="126" t="s">
        <v>94</v>
      </c>
      <c r="L19" s="126" t="s">
        <v>98</v>
      </c>
      <c r="M19" s="205"/>
      <c r="N19" s="208"/>
      <c r="O19" s="278"/>
    </row>
    <row r="20" spans="1:16" ht="17.25" customHeight="1" x14ac:dyDescent="0.15">
      <c r="B20" s="301"/>
      <c r="C20" s="302"/>
      <c r="D20" s="303"/>
      <c r="E20" s="304"/>
      <c r="F20" s="305"/>
      <c r="G20" s="306"/>
      <c r="H20" s="307"/>
      <c r="I20" s="167" t="s">
        <v>94</v>
      </c>
      <c r="J20" s="168" t="s">
        <v>99</v>
      </c>
      <c r="K20" s="168" t="s">
        <v>94</v>
      </c>
      <c r="L20" s="168" t="s">
        <v>100</v>
      </c>
      <c r="M20" s="300"/>
      <c r="N20" s="276"/>
      <c r="O20" s="279"/>
    </row>
    <row r="21" spans="1:16" ht="17.25" customHeight="1" x14ac:dyDescent="0.15">
      <c r="B21" s="280"/>
      <c r="C21" s="283"/>
      <c r="D21" s="286"/>
      <c r="E21" s="287"/>
      <c r="F21" s="292"/>
      <c r="G21" s="294"/>
      <c r="H21" s="296">
        <f>IF(SUM(F21:G23)=0,0,H18+F21-G21)</f>
        <v>0</v>
      </c>
      <c r="I21" s="166" t="s">
        <v>94</v>
      </c>
      <c r="J21" s="172" t="s">
        <v>95</v>
      </c>
      <c r="K21" s="126" t="s">
        <v>94</v>
      </c>
      <c r="L21" s="126" t="s">
        <v>96</v>
      </c>
      <c r="M21" s="298"/>
      <c r="N21" s="275"/>
      <c r="O21" s="277"/>
    </row>
    <row r="22" spans="1:16" ht="17.25" customHeight="1" x14ac:dyDescent="0.15">
      <c r="B22" s="281"/>
      <c r="C22" s="284"/>
      <c r="D22" s="288"/>
      <c r="E22" s="289"/>
      <c r="F22" s="292"/>
      <c r="G22" s="294"/>
      <c r="H22" s="296"/>
      <c r="I22" s="166" t="s">
        <v>94</v>
      </c>
      <c r="J22" s="126" t="s">
        <v>97</v>
      </c>
      <c r="K22" s="126" t="s">
        <v>94</v>
      </c>
      <c r="L22" s="126" t="s">
        <v>98</v>
      </c>
      <c r="M22" s="205"/>
      <c r="N22" s="208"/>
      <c r="O22" s="278"/>
    </row>
    <row r="23" spans="1:16" ht="17.25" customHeight="1" thickBot="1" x14ac:dyDescent="0.2">
      <c r="B23" s="282"/>
      <c r="C23" s="285"/>
      <c r="D23" s="290"/>
      <c r="E23" s="291"/>
      <c r="F23" s="293"/>
      <c r="G23" s="295"/>
      <c r="H23" s="297"/>
      <c r="I23" s="173" t="s">
        <v>94</v>
      </c>
      <c r="J23" s="174" t="s">
        <v>99</v>
      </c>
      <c r="K23" s="174" t="s">
        <v>94</v>
      </c>
      <c r="L23" s="174" t="s">
        <v>100</v>
      </c>
      <c r="M23" s="206"/>
      <c r="N23" s="194"/>
      <c r="O23" s="299"/>
    </row>
    <row r="24" spans="1:16" ht="36" customHeight="1" thickTop="1" thickBot="1" x14ac:dyDescent="0.2">
      <c r="B24" s="262" t="s">
        <v>10</v>
      </c>
      <c r="C24" s="263"/>
      <c r="D24" s="263"/>
      <c r="E24" s="263"/>
      <c r="F24" s="175">
        <f>SUM(F9:F23)</f>
        <v>0</v>
      </c>
      <c r="G24" s="176">
        <f>SUM(G9:G23)</f>
        <v>0</v>
      </c>
      <c r="H24" s="177">
        <f>F24-G24</f>
        <v>0</v>
      </c>
      <c r="I24" s="270"/>
      <c r="J24" s="271"/>
      <c r="K24" s="271"/>
      <c r="L24" s="271"/>
      <c r="M24" s="178"/>
      <c r="N24" s="179"/>
      <c r="O24" s="180"/>
    </row>
    <row r="25" spans="1:16" ht="18.75" customHeight="1" x14ac:dyDescent="0.15">
      <c r="B25" s="46" t="s">
        <v>64</v>
      </c>
      <c r="C25" s="46"/>
      <c r="D25" s="129"/>
      <c r="E25" s="129"/>
      <c r="F25" s="106"/>
      <c r="G25" s="106"/>
      <c r="H25" s="130"/>
      <c r="I25" s="130"/>
      <c r="J25" s="130"/>
      <c r="K25" s="130"/>
      <c r="L25" s="126"/>
      <c r="M25" s="126"/>
      <c r="N25" s="126"/>
      <c r="O25" s="181"/>
    </row>
    <row r="26" spans="1:16" ht="38.25" customHeight="1" x14ac:dyDescent="0.15">
      <c r="B26" s="272" t="s">
        <v>101</v>
      </c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</row>
    <row r="27" spans="1:16" ht="7.5" customHeight="1" x14ac:dyDescent="0.15">
      <c r="B27" s="46"/>
      <c r="C27" s="46"/>
      <c r="D27" s="129"/>
      <c r="E27" s="129"/>
      <c r="F27" s="106"/>
      <c r="G27" s="106"/>
      <c r="H27" s="130"/>
      <c r="I27" s="126"/>
      <c r="J27" s="126"/>
      <c r="K27" s="126"/>
      <c r="L27" s="126"/>
      <c r="M27" s="126"/>
      <c r="N27" s="126"/>
      <c r="O27" s="181"/>
    </row>
    <row r="28" spans="1:16" ht="27" customHeight="1" x14ac:dyDescent="0.15">
      <c r="A28" s="47"/>
      <c r="B28" s="48" t="s">
        <v>65</v>
      </c>
      <c r="C28" s="49"/>
      <c r="D28" s="49"/>
      <c r="E28" s="51" t="s">
        <v>25</v>
      </c>
      <c r="F28" s="51"/>
      <c r="G28" s="48" t="s">
        <v>57</v>
      </c>
      <c r="H28" s="49"/>
      <c r="I28" s="49"/>
      <c r="J28" s="51" t="s">
        <v>61</v>
      </c>
      <c r="K28" s="49"/>
      <c r="L28" s="49"/>
      <c r="M28" s="49"/>
      <c r="N28" s="55"/>
      <c r="O28" s="55"/>
      <c r="P28" s="55"/>
    </row>
    <row r="29" spans="1:16" ht="27" customHeight="1" x14ac:dyDescent="0.15">
      <c r="A29" s="47"/>
      <c r="B29" s="198" t="s">
        <v>14</v>
      </c>
      <c r="C29" s="199"/>
      <c r="D29" s="273" t="s">
        <v>60</v>
      </c>
      <c r="E29" s="274"/>
      <c r="F29" s="182"/>
      <c r="G29" s="198" t="s">
        <v>14</v>
      </c>
      <c r="H29" s="199"/>
      <c r="I29" s="273" t="s">
        <v>60</v>
      </c>
      <c r="J29" s="274"/>
      <c r="K29" s="183"/>
      <c r="L29" s="183"/>
      <c r="M29" s="183"/>
      <c r="N29" s="183"/>
      <c r="O29" s="183"/>
      <c r="P29" s="183"/>
    </row>
    <row r="30" spans="1:16" ht="27" customHeight="1" x14ac:dyDescent="0.15">
      <c r="A30" s="47"/>
      <c r="B30" s="198" t="s">
        <v>29</v>
      </c>
      <c r="C30" s="199"/>
      <c r="D30" s="255">
        <v>0</v>
      </c>
      <c r="E30" s="256"/>
      <c r="F30" s="182"/>
      <c r="G30" s="254" t="s">
        <v>58</v>
      </c>
      <c r="H30" s="254"/>
      <c r="I30" s="255">
        <f>SUMIF(C9:C23,"1 日当",G9:G23)</f>
        <v>0</v>
      </c>
      <c r="J30" s="256"/>
      <c r="K30" s="183"/>
      <c r="L30" s="183"/>
      <c r="M30" s="183"/>
      <c r="N30" s="183"/>
      <c r="O30" s="183"/>
      <c r="P30" s="183"/>
    </row>
    <row r="31" spans="1:16" ht="27" customHeight="1" thickBot="1" x14ac:dyDescent="0.2">
      <c r="A31" s="47"/>
      <c r="B31" s="236" t="s">
        <v>102</v>
      </c>
      <c r="C31" s="237"/>
      <c r="D31" s="246">
        <f>H24</f>
        <v>0</v>
      </c>
      <c r="E31" s="247"/>
      <c r="F31" s="182"/>
      <c r="G31" s="254" t="s">
        <v>59</v>
      </c>
      <c r="H31" s="254"/>
      <c r="I31" s="255">
        <f>SUMIF(C9:C23,"2 購入・リース費",G9:G23)</f>
        <v>0</v>
      </c>
      <c r="J31" s="256"/>
      <c r="K31" s="183"/>
      <c r="L31" s="183"/>
      <c r="M31" s="183"/>
      <c r="N31" s="183"/>
      <c r="O31" s="183"/>
      <c r="P31" s="183"/>
    </row>
    <row r="32" spans="1:16" ht="27" customHeight="1" thickTop="1" x14ac:dyDescent="0.15">
      <c r="A32" s="47"/>
      <c r="B32" s="240" t="s">
        <v>10</v>
      </c>
      <c r="C32" s="241"/>
      <c r="D32" s="266">
        <f>SUM(D30:E31)</f>
        <v>0</v>
      </c>
      <c r="E32" s="267"/>
      <c r="F32" s="182"/>
      <c r="G32" s="254" t="s">
        <v>55</v>
      </c>
      <c r="H32" s="254"/>
      <c r="I32" s="255">
        <f>SUMIF(C9:C23,"3 外注費",G9:G23)</f>
        <v>0</v>
      </c>
      <c r="J32" s="256"/>
      <c r="K32" s="184"/>
      <c r="L32" s="184"/>
      <c r="M32" s="184"/>
      <c r="N32" s="184"/>
      <c r="O32" s="184"/>
      <c r="P32" s="184"/>
    </row>
    <row r="33" spans="1:16" ht="27" customHeight="1" thickBot="1" x14ac:dyDescent="0.2">
      <c r="A33" s="47"/>
      <c r="B33" s="109"/>
      <c r="C33" s="109"/>
      <c r="D33" s="185"/>
      <c r="E33" s="185"/>
      <c r="F33" s="182"/>
      <c r="G33" s="268" t="s">
        <v>56</v>
      </c>
      <c r="H33" s="269"/>
      <c r="I33" s="246">
        <f>SUMIF(C9:C23,"4 その他",G9:G23)</f>
        <v>0</v>
      </c>
      <c r="J33" s="247"/>
      <c r="K33" s="184"/>
      <c r="L33" s="184"/>
      <c r="M33" s="184"/>
      <c r="N33" s="184"/>
      <c r="O33" s="184"/>
      <c r="P33" s="184"/>
    </row>
    <row r="34" spans="1:16" ht="27" customHeight="1" thickTop="1" x14ac:dyDescent="0.15">
      <c r="A34" s="47"/>
      <c r="B34" s="109"/>
      <c r="C34" s="109"/>
      <c r="D34" s="185"/>
      <c r="E34" s="185"/>
      <c r="F34" s="182"/>
      <c r="G34" s="198" t="s">
        <v>10</v>
      </c>
      <c r="H34" s="199"/>
      <c r="I34" s="234" t="str">
        <f>IF(SUM(I30:J33)&gt;0,SUM(I30:J33),"")</f>
        <v/>
      </c>
      <c r="J34" s="235"/>
      <c r="K34" s="184"/>
      <c r="L34" s="184"/>
      <c r="M34" s="184"/>
      <c r="N34" s="184"/>
      <c r="O34" s="184"/>
      <c r="P34" s="184"/>
    </row>
    <row r="35" spans="1:16" ht="7.5" customHeight="1" x14ac:dyDescent="0.15">
      <c r="B35" s="41"/>
      <c r="C35" s="41"/>
      <c r="D35" s="186"/>
      <c r="E35" s="186"/>
      <c r="F35" s="106"/>
      <c r="G35" s="106"/>
      <c r="H35" s="187"/>
      <c r="I35" s="188"/>
      <c r="J35" s="188"/>
      <c r="K35" s="188"/>
      <c r="L35" s="188"/>
      <c r="M35" s="188"/>
      <c r="N35" s="188"/>
      <c r="O35" s="188"/>
      <c r="P35" s="188"/>
    </row>
    <row r="36" spans="1:16" s="60" customFormat="1" ht="18" customHeight="1" x14ac:dyDescent="0.15">
      <c r="B36" s="61" t="s">
        <v>15</v>
      </c>
      <c r="C36" s="61"/>
      <c r="D36" s="62"/>
      <c r="E36" s="62"/>
      <c r="F36" s="62"/>
      <c r="G36" s="62"/>
      <c r="H36" s="63"/>
      <c r="I36" s="63"/>
      <c r="J36" s="63"/>
    </row>
    <row r="37" spans="1:16" s="65" customFormat="1" ht="18" customHeight="1" x14ac:dyDescent="0.15">
      <c r="B37" s="189" t="s">
        <v>16</v>
      </c>
      <c r="C37" s="189" t="s">
        <v>5</v>
      </c>
      <c r="D37" s="265" t="s">
        <v>6</v>
      </c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</row>
    <row r="38" spans="1:16" s="65" customFormat="1" ht="18" customHeight="1" x14ac:dyDescent="0.15">
      <c r="B38" s="189">
        <v>1</v>
      </c>
      <c r="C38" s="189" t="s">
        <v>7</v>
      </c>
      <c r="D38" s="264" t="s">
        <v>8</v>
      </c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</row>
    <row r="39" spans="1:16" s="65" customFormat="1" ht="18" customHeight="1" x14ac:dyDescent="0.15">
      <c r="B39" s="189">
        <v>2</v>
      </c>
      <c r="C39" s="189" t="s">
        <v>28</v>
      </c>
      <c r="D39" s="264" t="s">
        <v>12</v>
      </c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</row>
    <row r="40" spans="1:16" s="65" customFormat="1" ht="18" customHeight="1" x14ac:dyDescent="0.15">
      <c r="B40" s="189">
        <v>3</v>
      </c>
      <c r="C40" s="189" t="s">
        <v>27</v>
      </c>
      <c r="D40" s="264" t="s">
        <v>24</v>
      </c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</row>
    <row r="41" spans="1:16" s="60" customFormat="1" ht="18" customHeight="1" x14ac:dyDescent="0.15">
      <c r="B41" s="71">
        <v>4</v>
      </c>
      <c r="C41" s="71" t="s">
        <v>23</v>
      </c>
      <c r="D41" s="264" t="s">
        <v>22</v>
      </c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</row>
    <row r="42" spans="1:16" s="108" customFormat="1" ht="20.100000000000001" customHeight="1" x14ac:dyDescent="0.15">
      <c r="B42" s="61"/>
      <c r="C42" s="61"/>
      <c r="D42" s="73"/>
      <c r="E42" s="73"/>
      <c r="F42" s="73"/>
      <c r="G42" s="61"/>
      <c r="H42" s="61"/>
      <c r="I42" s="61"/>
      <c r="J42" s="61"/>
    </row>
    <row r="43" spans="1:16" ht="18.75" customHeight="1" x14ac:dyDescent="0.15">
      <c r="B43" s="76"/>
      <c r="C43" s="76"/>
    </row>
  </sheetData>
  <mergeCells count="85">
    <mergeCell ref="F9:F11"/>
    <mergeCell ref="G9:G11"/>
    <mergeCell ref="B1:P1"/>
    <mergeCell ref="K5:N5"/>
    <mergeCell ref="B7:B8"/>
    <mergeCell ref="C7:C8"/>
    <mergeCell ref="D7:E8"/>
    <mergeCell ref="F7:F8"/>
    <mergeCell ref="G7:G8"/>
    <mergeCell ref="H7:H8"/>
    <mergeCell ref="I7:L8"/>
    <mergeCell ref="M7:M8"/>
    <mergeCell ref="N7:N8"/>
    <mergeCell ref="O7:O8"/>
    <mergeCell ref="H9:H11"/>
    <mergeCell ref="M9:M11"/>
    <mergeCell ref="N9:N11"/>
    <mergeCell ref="O9:O11"/>
    <mergeCell ref="B12:B14"/>
    <mergeCell ref="C12:C14"/>
    <mergeCell ref="D12:E14"/>
    <mergeCell ref="F12:F14"/>
    <mergeCell ref="G12:G14"/>
    <mergeCell ref="H12:H14"/>
    <mergeCell ref="M12:M14"/>
    <mergeCell ref="N12:N14"/>
    <mergeCell ref="O12:O14"/>
    <mergeCell ref="B9:B11"/>
    <mergeCell ref="C9:C11"/>
    <mergeCell ref="D9:E11"/>
    <mergeCell ref="M15:M17"/>
    <mergeCell ref="N15:N17"/>
    <mergeCell ref="O15:O17"/>
    <mergeCell ref="B18:B20"/>
    <mergeCell ref="C18:C20"/>
    <mergeCell ref="D18:E20"/>
    <mergeCell ref="F18:F20"/>
    <mergeCell ref="G18:G20"/>
    <mergeCell ref="H18:H20"/>
    <mergeCell ref="M18:M20"/>
    <mergeCell ref="B15:B17"/>
    <mergeCell ref="C15:C17"/>
    <mergeCell ref="D15:E17"/>
    <mergeCell ref="F15:F17"/>
    <mergeCell ref="G15:G17"/>
    <mergeCell ref="H15:H17"/>
    <mergeCell ref="N18:N20"/>
    <mergeCell ref="O18:O20"/>
    <mergeCell ref="B21:B23"/>
    <mergeCell ref="C21:C23"/>
    <mergeCell ref="D21:E23"/>
    <mergeCell ref="F21:F23"/>
    <mergeCell ref="G21:G23"/>
    <mergeCell ref="H21:H23"/>
    <mergeCell ref="M21:M23"/>
    <mergeCell ref="N21:N23"/>
    <mergeCell ref="O21:O23"/>
    <mergeCell ref="B24:E24"/>
    <mergeCell ref="I24:L24"/>
    <mergeCell ref="B26:O26"/>
    <mergeCell ref="B29:C29"/>
    <mergeCell ref="D29:E29"/>
    <mergeCell ref="G29:H29"/>
    <mergeCell ref="I29:J29"/>
    <mergeCell ref="B30:C30"/>
    <mergeCell ref="D30:E30"/>
    <mergeCell ref="G30:H30"/>
    <mergeCell ref="I30:J30"/>
    <mergeCell ref="B31:C31"/>
    <mergeCell ref="D31:E31"/>
    <mergeCell ref="G31:H31"/>
    <mergeCell ref="I31:J31"/>
    <mergeCell ref="B32:C32"/>
    <mergeCell ref="D32:E32"/>
    <mergeCell ref="G32:H32"/>
    <mergeCell ref="I32:J32"/>
    <mergeCell ref="G33:H33"/>
    <mergeCell ref="I33:J33"/>
    <mergeCell ref="D41:O41"/>
    <mergeCell ref="G34:H34"/>
    <mergeCell ref="I34:J34"/>
    <mergeCell ref="D37:O37"/>
    <mergeCell ref="D38:O38"/>
    <mergeCell ref="D39:O39"/>
    <mergeCell ref="D40:O40"/>
  </mergeCells>
  <phoneticPr fontId="2"/>
  <dataValidations count="1">
    <dataValidation type="list" allowBlank="1" showInputMessage="1" showErrorMessage="1" sqref="C9 C18 C21 C15 C12">
      <formula1>"1 日当,2 購入・リース費,3 外注費,4 その他"</formula1>
    </dataValidation>
  </dataValidations>
  <printOptions horizontalCentered="1"/>
  <pageMargins left="0.59055118110236227" right="0.59055118110236227" top="0.6692913385826772" bottom="0.19685039370078741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zoomScale="70" zoomScaleNormal="100" zoomScaleSheetLayoutView="70" workbookViewId="0">
      <selection activeCell="B33" sqref="B33:E33"/>
    </sheetView>
  </sheetViews>
  <sheetFormatPr defaultRowHeight="13.5" x14ac:dyDescent="0.15"/>
  <cols>
    <col min="1" max="1" width="1.25" style="105" customWidth="1"/>
    <col min="2" max="2" width="9.5" style="105" customWidth="1"/>
    <col min="3" max="3" width="17" style="105" customWidth="1"/>
    <col min="4" max="4" width="25.875" style="105" customWidth="1"/>
    <col min="5" max="5" width="9" style="105" customWidth="1"/>
    <col min="6" max="6" width="15.625" style="105" customWidth="1"/>
    <col min="7" max="7" width="15.5" style="105" customWidth="1"/>
    <col min="8" max="8" width="15.625" style="105" customWidth="1"/>
    <col min="9" max="9" width="3.375" style="105" customWidth="1"/>
    <col min="10" max="10" width="17.5" style="105" customWidth="1"/>
    <col min="11" max="11" width="3.75" style="105" customWidth="1"/>
    <col min="12" max="12" width="22.5" style="105" customWidth="1"/>
    <col min="13" max="15" width="11.125" style="105" customWidth="1"/>
    <col min="16" max="16" width="1.625" style="105" customWidth="1"/>
    <col min="17" max="16384" width="9" style="105"/>
  </cols>
  <sheetData>
    <row r="1" spans="2:16" s="104" customFormat="1" ht="24" customHeight="1" x14ac:dyDescent="0.25">
      <c r="B1" s="318" t="s">
        <v>86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2:16" s="104" customFormat="1" ht="5.25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2:16" s="104" customFormat="1" ht="26.25" customHeight="1" x14ac:dyDescent="0.15">
      <c r="B3" s="3"/>
      <c r="C3" s="3"/>
      <c r="D3" s="4" t="s">
        <v>103</v>
      </c>
      <c r="E3" s="119">
        <v>29</v>
      </c>
      <c r="F3" s="6" t="s">
        <v>104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s="104" customFormat="1" ht="5.2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s="104" customFormat="1" ht="26.25" customHeight="1" x14ac:dyDescent="0.15">
      <c r="B5" s="5"/>
      <c r="C5" s="5"/>
      <c r="D5" s="5"/>
      <c r="E5" s="5"/>
      <c r="F5" s="5"/>
      <c r="G5" s="5"/>
      <c r="H5" s="5"/>
      <c r="J5" s="161" t="s">
        <v>105</v>
      </c>
      <c r="K5" s="203" t="s">
        <v>106</v>
      </c>
      <c r="L5" s="203"/>
      <c r="M5" s="203"/>
      <c r="N5" s="203"/>
      <c r="O5" s="8"/>
      <c r="P5" s="162"/>
    </row>
    <row r="6" spans="2:16" s="104" customFormat="1" ht="6.75" customHeight="1" thickBot="1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2:16" ht="21" customHeight="1" x14ac:dyDescent="0.15">
      <c r="B7" s="320" t="s">
        <v>107</v>
      </c>
      <c r="C7" s="322" t="s">
        <v>108</v>
      </c>
      <c r="D7" s="324" t="s">
        <v>109</v>
      </c>
      <c r="E7" s="325"/>
      <c r="F7" s="328" t="s">
        <v>2</v>
      </c>
      <c r="G7" s="222" t="s">
        <v>34</v>
      </c>
      <c r="H7" s="225" t="s">
        <v>3</v>
      </c>
      <c r="I7" s="330" t="s">
        <v>90</v>
      </c>
      <c r="J7" s="331"/>
      <c r="K7" s="331"/>
      <c r="L7" s="331"/>
      <c r="M7" s="328" t="s">
        <v>110</v>
      </c>
      <c r="N7" s="222" t="s">
        <v>111</v>
      </c>
      <c r="O7" s="225" t="s">
        <v>112</v>
      </c>
    </row>
    <row r="8" spans="2:16" ht="21" customHeight="1" thickBot="1" x14ac:dyDescent="0.2">
      <c r="B8" s="321"/>
      <c r="C8" s="323"/>
      <c r="D8" s="326"/>
      <c r="E8" s="327"/>
      <c r="F8" s="329"/>
      <c r="G8" s="224"/>
      <c r="H8" s="227"/>
      <c r="I8" s="332"/>
      <c r="J8" s="333"/>
      <c r="K8" s="333"/>
      <c r="L8" s="333"/>
      <c r="M8" s="329"/>
      <c r="N8" s="224"/>
      <c r="O8" s="227"/>
    </row>
    <row r="9" spans="2:16" ht="17.25" customHeight="1" thickTop="1" x14ac:dyDescent="0.15">
      <c r="B9" s="312">
        <v>42917</v>
      </c>
      <c r="C9" s="313"/>
      <c r="D9" s="314" t="s">
        <v>69</v>
      </c>
      <c r="E9" s="315"/>
      <c r="F9" s="316">
        <v>963000</v>
      </c>
      <c r="G9" s="317"/>
      <c r="H9" s="308">
        <v>963000</v>
      </c>
      <c r="I9" s="163" t="s">
        <v>113</v>
      </c>
      <c r="J9" s="164" t="s">
        <v>95</v>
      </c>
      <c r="K9" s="165" t="s">
        <v>113</v>
      </c>
      <c r="L9" s="165" t="s">
        <v>96</v>
      </c>
      <c r="M9" s="309"/>
      <c r="N9" s="310"/>
      <c r="O9" s="311"/>
    </row>
    <row r="10" spans="2:16" ht="17.25" customHeight="1" x14ac:dyDescent="0.15">
      <c r="B10" s="281"/>
      <c r="C10" s="284"/>
      <c r="D10" s="288"/>
      <c r="E10" s="289"/>
      <c r="F10" s="292"/>
      <c r="G10" s="294"/>
      <c r="H10" s="296"/>
      <c r="I10" s="166" t="s">
        <v>113</v>
      </c>
      <c r="J10" s="126" t="s">
        <v>97</v>
      </c>
      <c r="K10" s="126" t="s">
        <v>113</v>
      </c>
      <c r="L10" s="126" t="s">
        <v>98</v>
      </c>
      <c r="M10" s="205"/>
      <c r="N10" s="208"/>
      <c r="O10" s="278"/>
    </row>
    <row r="11" spans="2:16" ht="17.25" customHeight="1" x14ac:dyDescent="0.15">
      <c r="B11" s="301"/>
      <c r="C11" s="302"/>
      <c r="D11" s="303"/>
      <c r="E11" s="304"/>
      <c r="F11" s="305"/>
      <c r="G11" s="306"/>
      <c r="H11" s="307"/>
      <c r="I11" s="167" t="s">
        <v>113</v>
      </c>
      <c r="J11" s="168" t="s">
        <v>99</v>
      </c>
      <c r="K11" s="168" t="s">
        <v>113</v>
      </c>
      <c r="L11" s="168" t="s">
        <v>114</v>
      </c>
      <c r="M11" s="300"/>
      <c r="N11" s="276"/>
      <c r="O11" s="279"/>
    </row>
    <row r="12" spans="2:16" ht="17.25" customHeight="1" x14ac:dyDescent="0.15">
      <c r="B12" s="280">
        <v>42917</v>
      </c>
      <c r="C12" s="283"/>
      <c r="D12" s="286" t="s">
        <v>70</v>
      </c>
      <c r="E12" s="287"/>
      <c r="F12" s="292">
        <v>566470</v>
      </c>
      <c r="G12" s="294"/>
      <c r="H12" s="296">
        <v>1529470</v>
      </c>
      <c r="I12" s="169" t="s">
        <v>113</v>
      </c>
      <c r="J12" s="170" t="s">
        <v>95</v>
      </c>
      <c r="K12" s="171" t="s">
        <v>113</v>
      </c>
      <c r="L12" s="171" t="s">
        <v>96</v>
      </c>
      <c r="M12" s="298"/>
      <c r="N12" s="275"/>
      <c r="O12" s="277"/>
    </row>
    <row r="13" spans="2:16" ht="17.25" customHeight="1" x14ac:dyDescent="0.15">
      <c r="B13" s="281"/>
      <c r="C13" s="284"/>
      <c r="D13" s="288"/>
      <c r="E13" s="289"/>
      <c r="F13" s="292"/>
      <c r="G13" s="294"/>
      <c r="H13" s="296"/>
      <c r="I13" s="166" t="s">
        <v>113</v>
      </c>
      <c r="J13" s="126" t="s">
        <v>97</v>
      </c>
      <c r="K13" s="126" t="s">
        <v>113</v>
      </c>
      <c r="L13" s="126" t="s">
        <v>98</v>
      </c>
      <c r="M13" s="205"/>
      <c r="N13" s="208"/>
      <c r="O13" s="278"/>
    </row>
    <row r="14" spans="2:16" ht="17.25" customHeight="1" x14ac:dyDescent="0.15">
      <c r="B14" s="301"/>
      <c r="C14" s="302"/>
      <c r="D14" s="303"/>
      <c r="E14" s="304"/>
      <c r="F14" s="305"/>
      <c r="G14" s="306"/>
      <c r="H14" s="307"/>
      <c r="I14" s="167" t="s">
        <v>113</v>
      </c>
      <c r="J14" s="168" t="s">
        <v>99</v>
      </c>
      <c r="K14" s="168" t="s">
        <v>113</v>
      </c>
      <c r="L14" s="168" t="s">
        <v>114</v>
      </c>
      <c r="M14" s="300"/>
      <c r="N14" s="276"/>
      <c r="O14" s="279"/>
    </row>
    <row r="15" spans="2:16" ht="17.25" customHeight="1" x14ac:dyDescent="0.15">
      <c r="B15" s="280">
        <v>43009</v>
      </c>
      <c r="C15" s="283"/>
      <c r="D15" s="286" t="s">
        <v>115</v>
      </c>
      <c r="E15" s="287"/>
      <c r="F15" s="292">
        <v>1922800</v>
      </c>
      <c r="G15" s="294"/>
      <c r="H15" s="296">
        <v>3452270</v>
      </c>
      <c r="I15" s="169" t="s">
        <v>113</v>
      </c>
      <c r="J15" s="170" t="s">
        <v>95</v>
      </c>
      <c r="K15" s="171" t="s">
        <v>113</v>
      </c>
      <c r="L15" s="171" t="s">
        <v>96</v>
      </c>
      <c r="M15" s="298"/>
      <c r="N15" s="275"/>
      <c r="O15" s="277"/>
    </row>
    <row r="16" spans="2:16" ht="17.25" customHeight="1" x14ac:dyDescent="0.15">
      <c r="B16" s="281"/>
      <c r="C16" s="284"/>
      <c r="D16" s="288"/>
      <c r="E16" s="289"/>
      <c r="F16" s="292"/>
      <c r="G16" s="294"/>
      <c r="H16" s="296"/>
      <c r="I16" s="166" t="s">
        <v>113</v>
      </c>
      <c r="J16" s="126" t="s">
        <v>97</v>
      </c>
      <c r="K16" s="126" t="s">
        <v>113</v>
      </c>
      <c r="L16" s="126" t="s">
        <v>98</v>
      </c>
      <c r="M16" s="205"/>
      <c r="N16" s="208"/>
      <c r="O16" s="278"/>
    </row>
    <row r="17" spans="2:15" ht="17.25" customHeight="1" x14ac:dyDescent="0.15">
      <c r="B17" s="301"/>
      <c r="C17" s="302"/>
      <c r="D17" s="303"/>
      <c r="E17" s="304"/>
      <c r="F17" s="305"/>
      <c r="G17" s="306"/>
      <c r="H17" s="307"/>
      <c r="I17" s="167" t="s">
        <v>113</v>
      </c>
      <c r="J17" s="168" t="s">
        <v>99</v>
      </c>
      <c r="K17" s="168" t="s">
        <v>113</v>
      </c>
      <c r="L17" s="168" t="s">
        <v>114</v>
      </c>
      <c r="M17" s="300"/>
      <c r="N17" s="276"/>
      <c r="O17" s="279"/>
    </row>
    <row r="18" spans="2:15" ht="17.25" customHeight="1" x14ac:dyDescent="0.15">
      <c r="B18" s="280"/>
      <c r="C18" s="283"/>
      <c r="D18" s="286"/>
      <c r="E18" s="287"/>
      <c r="F18" s="292"/>
      <c r="G18" s="294">
        <v>1387270</v>
      </c>
      <c r="H18" s="296">
        <v>2065000</v>
      </c>
      <c r="I18" s="169" t="s">
        <v>113</v>
      </c>
      <c r="J18" s="170" t="s">
        <v>95</v>
      </c>
      <c r="K18" s="171" t="s">
        <v>113</v>
      </c>
      <c r="L18" s="171" t="s">
        <v>96</v>
      </c>
      <c r="M18" s="298"/>
      <c r="N18" s="275"/>
      <c r="O18" s="277"/>
    </row>
    <row r="19" spans="2:15" ht="17.25" customHeight="1" x14ac:dyDescent="0.15">
      <c r="B19" s="281"/>
      <c r="C19" s="284"/>
      <c r="D19" s="288"/>
      <c r="E19" s="289"/>
      <c r="F19" s="292"/>
      <c r="G19" s="294"/>
      <c r="H19" s="296"/>
      <c r="I19" s="166" t="s">
        <v>113</v>
      </c>
      <c r="J19" s="126" t="s">
        <v>97</v>
      </c>
      <c r="K19" s="126" t="s">
        <v>113</v>
      </c>
      <c r="L19" s="126" t="s">
        <v>98</v>
      </c>
      <c r="M19" s="205"/>
      <c r="N19" s="208"/>
      <c r="O19" s="278"/>
    </row>
    <row r="20" spans="2:15" ht="17.25" customHeight="1" x14ac:dyDescent="0.15">
      <c r="B20" s="301"/>
      <c r="C20" s="302"/>
      <c r="D20" s="303"/>
      <c r="E20" s="304"/>
      <c r="F20" s="305"/>
      <c r="G20" s="306"/>
      <c r="H20" s="307"/>
      <c r="I20" s="167" t="s">
        <v>113</v>
      </c>
      <c r="J20" s="168" t="s">
        <v>99</v>
      </c>
      <c r="K20" s="168" t="s">
        <v>113</v>
      </c>
      <c r="L20" s="168" t="s">
        <v>114</v>
      </c>
      <c r="M20" s="300"/>
      <c r="N20" s="276"/>
      <c r="O20" s="279"/>
    </row>
    <row r="21" spans="2:15" ht="17.25" hidden="1" customHeight="1" x14ac:dyDescent="0.15">
      <c r="B21" s="280">
        <v>42817</v>
      </c>
      <c r="C21" s="283" t="s">
        <v>42</v>
      </c>
      <c r="D21" s="286" t="s">
        <v>74</v>
      </c>
      <c r="E21" s="287"/>
      <c r="F21" s="292"/>
      <c r="G21" s="294">
        <v>25000</v>
      </c>
      <c r="H21" s="296">
        <v>2040000</v>
      </c>
      <c r="I21" s="169" t="s">
        <v>113</v>
      </c>
      <c r="J21" s="170" t="s">
        <v>95</v>
      </c>
      <c r="K21" s="171" t="s">
        <v>113</v>
      </c>
      <c r="L21" s="171" t="s">
        <v>96</v>
      </c>
      <c r="M21" s="298"/>
      <c r="N21" s="275"/>
      <c r="O21" s="277"/>
    </row>
    <row r="22" spans="2:15" ht="17.25" hidden="1" customHeight="1" x14ac:dyDescent="0.15">
      <c r="B22" s="281"/>
      <c r="C22" s="284"/>
      <c r="D22" s="288"/>
      <c r="E22" s="289"/>
      <c r="F22" s="292"/>
      <c r="G22" s="294"/>
      <c r="H22" s="296"/>
      <c r="I22" s="166" t="s">
        <v>113</v>
      </c>
      <c r="J22" s="126" t="s">
        <v>97</v>
      </c>
      <c r="K22" s="126" t="s">
        <v>113</v>
      </c>
      <c r="L22" s="126" t="s">
        <v>98</v>
      </c>
      <c r="M22" s="205"/>
      <c r="N22" s="208"/>
      <c r="O22" s="278"/>
    </row>
    <row r="23" spans="2:15" ht="17.25" hidden="1" customHeight="1" x14ac:dyDescent="0.15">
      <c r="B23" s="301"/>
      <c r="C23" s="302"/>
      <c r="D23" s="303"/>
      <c r="E23" s="304"/>
      <c r="F23" s="305"/>
      <c r="G23" s="306"/>
      <c r="H23" s="307"/>
      <c r="I23" s="167" t="s">
        <v>113</v>
      </c>
      <c r="J23" s="168" t="s">
        <v>99</v>
      </c>
      <c r="K23" s="168" t="s">
        <v>113</v>
      </c>
      <c r="L23" s="168" t="s">
        <v>114</v>
      </c>
      <c r="M23" s="300"/>
      <c r="N23" s="276"/>
      <c r="O23" s="279"/>
    </row>
    <row r="24" spans="2:15" ht="17.25" customHeight="1" x14ac:dyDescent="0.15">
      <c r="B24" s="280">
        <v>42819</v>
      </c>
      <c r="C24" s="283"/>
      <c r="D24" s="286" t="s">
        <v>73</v>
      </c>
      <c r="E24" s="287"/>
      <c r="F24" s="292">
        <v>10000</v>
      </c>
      <c r="G24" s="294"/>
      <c r="H24" s="296">
        <v>2050000</v>
      </c>
      <c r="I24" s="169" t="s">
        <v>113</v>
      </c>
      <c r="J24" s="170" t="s">
        <v>95</v>
      </c>
      <c r="K24" s="171" t="s">
        <v>113</v>
      </c>
      <c r="L24" s="171" t="s">
        <v>96</v>
      </c>
      <c r="M24" s="298">
        <v>22</v>
      </c>
      <c r="N24" s="275"/>
      <c r="O24" s="277"/>
    </row>
    <row r="25" spans="2:15" ht="17.25" customHeight="1" x14ac:dyDescent="0.15">
      <c r="B25" s="281"/>
      <c r="C25" s="284"/>
      <c r="D25" s="288"/>
      <c r="E25" s="289"/>
      <c r="F25" s="292"/>
      <c r="G25" s="294"/>
      <c r="H25" s="296"/>
      <c r="I25" s="166" t="s">
        <v>113</v>
      </c>
      <c r="J25" s="126" t="s">
        <v>97</v>
      </c>
      <c r="K25" s="126" t="s">
        <v>113</v>
      </c>
      <c r="L25" s="126" t="s">
        <v>98</v>
      </c>
      <c r="M25" s="205"/>
      <c r="N25" s="208"/>
      <c r="O25" s="278"/>
    </row>
    <row r="26" spans="2:15" ht="17.25" customHeight="1" x14ac:dyDescent="0.15">
      <c r="B26" s="301"/>
      <c r="C26" s="302"/>
      <c r="D26" s="303"/>
      <c r="E26" s="304"/>
      <c r="F26" s="305"/>
      <c r="G26" s="306"/>
      <c r="H26" s="307"/>
      <c r="I26" s="167" t="s">
        <v>113</v>
      </c>
      <c r="J26" s="168" t="s">
        <v>99</v>
      </c>
      <c r="K26" s="168" t="s">
        <v>113</v>
      </c>
      <c r="L26" s="168" t="s">
        <v>114</v>
      </c>
      <c r="M26" s="300"/>
      <c r="N26" s="276"/>
      <c r="O26" s="279"/>
    </row>
    <row r="27" spans="2:15" ht="17.25" customHeight="1" x14ac:dyDescent="0.15">
      <c r="B27" s="280">
        <v>42820</v>
      </c>
      <c r="C27" s="283" t="s">
        <v>68</v>
      </c>
      <c r="D27" s="286" t="s">
        <v>116</v>
      </c>
      <c r="E27" s="287"/>
      <c r="F27" s="292"/>
      <c r="G27" s="294">
        <v>1930000</v>
      </c>
      <c r="H27" s="296">
        <v>120000</v>
      </c>
      <c r="I27" s="169" t="s">
        <v>113</v>
      </c>
      <c r="J27" s="170" t="s">
        <v>95</v>
      </c>
      <c r="K27" s="171" t="s">
        <v>113</v>
      </c>
      <c r="L27" s="171" t="s">
        <v>96</v>
      </c>
      <c r="M27" s="298">
        <v>23</v>
      </c>
      <c r="N27" s="275"/>
      <c r="O27" s="277" t="s">
        <v>117</v>
      </c>
    </row>
    <row r="28" spans="2:15" ht="17.25" customHeight="1" x14ac:dyDescent="0.15">
      <c r="B28" s="281"/>
      <c r="C28" s="284"/>
      <c r="D28" s="288"/>
      <c r="E28" s="289"/>
      <c r="F28" s="292"/>
      <c r="G28" s="294"/>
      <c r="H28" s="296"/>
      <c r="I28" s="166" t="s">
        <v>118</v>
      </c>
      <c r="J28" s="126" t="s">
        <v>97</v>
      </c>
      <c r="K28" s="126" t="s">
        <v>113</v>
      </c>
      <c r="L28" s="126" t="s">
        <v>98</v>
      </c>
      <c r="M28" s="205"/>
      <c r="N28" s="208"/>
      <c r="O28" s="278"/>
    </row>
    <row r="29" spans="2:15" ht="17.25" customHeight="1" x14ac:dyDescent="0.15">
      <c r="B29" s="301"/>
      <c r="C29" s="302"/>
      <c r="D29" s="303"/>
      <c r="E29" s="304"/>
      <c r="F29" s="305"/>
      <c r="G29" s="306"/>
      <c r="H29" s="307"/>
      <c r="I29" s="167" t="s">
        <v>113</v>
      </c>
      <c r="J29" s="168" t="s">
        <v>99</v>
      </c>
      <c r="K29" s="168" t="s">
        <v>113</v>
      </c>
      <c r="L29" s="168" t="s">
        <v>114</v>
      </c>
      <c r="M29" s="300"/>
      <c r="N29" s="276"/>
      <c r="O29" s="279"/>
    </row>
    <row r="30" spans="2:15" ht="17.25" customHeight="1" x14ac:dyDescent="0.15">
      <c r="B30" s="280">
        <v>42821</v>
      </c>
      <c r="C30" s="283" t="s">
        <v>68</v>
      </c>
      <c r="D30" s="286" t="s">
        <v>119</v>
      </c>
      <c r="E30" s="287"/>
      <c r="F30" s="292"/>
      <c r="G30" s="294">
        <v>120000</v>
      </c>
      <c r="H30" s="296">
        <v>0</v>
      </c>
      <c r="I30" s="166" t="s">
        <v>118</v>
      </c>
      <c r="J30" s="172" t="s">
        <v>95</v>
      </c>
      <c r="K30" s="126" t="s">
        <v>118</v>
      </c>
      <c r="L30" s="126" t="s">
        <v>96</v>
      </c>
      <c r="M30" s="298">
        <v>24</v>
      </c>
      <c r="N30" s="275"/>
      <c r="O30" s="334" t="s">
        <v>120</v>
      </c>
    </row>
    <row r="31" spans="2:15" ht="17.25" customHeight="1" x14ac:dyDescent="0.15">
      <c r="B31" s="281"/>
      <c r="C31" s="284"/>
      <c r="D31" s="288"/>
      <c r="E31" s="289"/>
      <c r="F31" s="292"/>
      <c r="G31" s="294"/>
      <c r="H31" s="296"/>
      <c r="I31" s="166" t="s">
        <v>118</v>
      </c>
      <c r="J31" s="126" t="s">
        <v>97</v>
      </c>
      <c r="K31" s="126" t="s">
        <v>113</v>
      </c>
      <c r="L31" s="126" t="s">
        <v>98</v>
      </c>
      <c r="M31" s="205"/>
      <c r="N31" s="208"/>
      <c r="O31" s="335"/>
    </row>
    <row r="32" spans="2:15" ht="17.25" customHeight="1" thickBot="1" x14ac:dyDescent="0.2">
      <c r="B32" s="282"/>
      <c r="C32" s="285"/>
      <c r="D32" s="290"/>
      <c r="E32" s="291"/>
      <c r="F32" s="293"/>
      <c r="G32" s="295"/>
      <c r="H32" s="297"/>
      <c r="I32" s="173" t="s">
        <v>113</v>
      </c>
      <c r="J32" s="174" t="s">
        <v>99</v>
      </c>
      <c r="K32" s="174" t="s">
        <v>113</v>
      </c>
      <c r="L32" s="174" t="s">
        <v>114</v>
      </c>
      <c r="M32" s="206"/>
      <c r="N32" s="194"/>
      <c r="O32" s="336"/>
    </row>
    <row r="33" spans="1:16" ht="28.5" customHeight="1" thickTop="1" thickBot="1" x14ac:dyDescent="0.2">
      <c r="B33" s="262" t="s">
        <v>10</v>
      </c>
      <c r="C33" s="263"/>
      <c r="D33" s="263"/>
      <c r="E33" s="263"/>
      <c r="F33" s="175">
        <v>3462270</v>
      </c>
      <c r="G33" s="176">
        <v>3462270</v>
      </c>
      <c r="H33" s="177">
        <v>0</v>
      </c>
      <c r="I33" s="270"/>
      <c r="J33" s="271"/>
      <c r="K33" s="271"/>
      <c r="L33" s="271"/>
      <c r="M33" s="178"/>
      <c r="N33" s="179"/>
      <c r="O33" s="180"/>
    </row>
    <row r="34" spans="1:16" ht="18.75" customHeight="1" x14ac:dyDescent="0.15">
      <c r="B34" s="46" t="s">
        <v>64</v>
      </c>
      <c r="C34" s="46"/>
      <c r="D34" s="129"/>
      <c r="E34" s="129"/>
      <c r="F34" s="106"/>
      <c r="G34" s="106"/>
      <c r="H34" s="130"/>
      <c r="I34" s="130"/>
      <c r="J34" s="130"/>
      <c r="K34" s="130"/>
      <c r="L34" s="126"/>
      <c r="M34" s="126"/>
      <c r="N34" s="126"/>
      <c r="O34" s="181"/>
    </row>
    <row r="35" spans="1:16" ht="38.25" customHeight="1" x14ac:dyDescent="0.15">
      <c r="B35" s="272" t="s">
        <v>101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</row>
    <row r="36" spans="1:16" ht="3" customHeight="1" x14ac:dyDescent="0.15">
      <c r="B36" s="46"/>
      <c r="C36" s="46"/>
      <c r="D36" s="129"/>
      <c r="E36" s="129"/>
      <c r="F36" s="106"/>
      <c r="G36" s="106"/>
      <c r="H36" s="130"/>
      <c r="I36" s="126"/>
      <c r="J36" s="126"/>
      <c r="K36" s="126"/>
      <c r="L36" s="126"/>
      <c r="M36" s="126"/>
      <c r="N36" s="126"/>
      <c r="O36" s="181"/>
    </row>
    <row r="37" spans="1:16" ht="24" customHeight="1" x14ac:dyDescent="0.15">
      <c r="A37" s="47"/>
      <c r="B37" s="48" t="s">
        <v>65</v>
      </c>
      <c r="C37" s="49"/>
      <c r="D37" s="49"/>
      <c r="E37" s="51" t="s">
        <v>25</v>
      </c>
      <c r="F37" s="51"/>
      <c r="G37" s="48" t="s">
        <v>121</v>
      </c>
      <c r="H37" s="49"/>
      <c r="I37" s="49"/>
      <c r="J37" s="51" t="s">
        <v>122</v>
      </c>
      <c r="K37" s="49"/>
      <c r="L37" s="49"/>
      <c r="M37" s="49"/>
      <c r="N37" s="55"/>
      <c r="O37" s="55"/>
      <c r="P37" s="55"/>
    </row>
    <row r="38" spans="1:16" ht="24.95" customHeight="1" x14ac:dyDescent="0.15">
      <c r="A38" s="47"/>
      <c r="B38" s="198" t="s">
        <v>14</v>
      </c>
      <c r="C38" s="199"/>
      <c r="D38" s="273" t="s">
        <v>60</v>
      </c>
      <c r="E38" s="274"/>
      <c r="F38" s="182"/>
      <c r="G38" s="198" t="s">
        <v>14</v>
      </c>
      <c r="H38" s="199"/>
      <c r="I38" s="273" t="s">
        <v>60</v>
      </c>
      <c r="J38" s="274"/>
      <c r="K38" s="183"/>
      <c r="L38" s="183"/>
      <c r="M38" s="183"/>
      <c r="N38" s="183"/>
      <c r="O38" s="183"/>
      <c r="P38" s="183"/>
    </row>
    <row r="39" spans="1:16" ht="24.95" customHeight="1" x14ac:dyDescent="0.15">
      <c r="A39" s="47"/>
      <c r="B39" s="198" t="s">
        <v>29</v>
      </c>
      <c r="C39" s="199"/>
      <c r="D39" s="255">
        <v>0</v>
      </c>
      <c r="E39" s="256"/>
      <c r="F39" s="182"/>
      <c r="G39" s="254" t="s">
        <v>123</v>
      </c>
      <c r="H39" s="254"/>
      <c r="I39" s="255">
        <v>50000</v>
      </c>
      <c r="J39" s="256"/>
      <c r="K39" s="183"/>
      <c r="L39" s="183"/>
      <c r="M39" s="183"/>
      <c r="N39" s="183"/>
      <c r="O39" s="183"/>
      <c r="P39" s="183"/>
    </row>
    <row r="40" spans="1:16" ht="24.95" customHeight="1" thickBot="1" x14ac:dyDescent="0.2">
      <c r="A40" s="47"/>
      <c r="B40" s="236" t="s">
        <v>102</v>
      </c>
      <c r="C40" s="237"/>
      <c r="D40" s="246">
        <f>H33</f>
        <v>0</v>
      </c>
      <c r="E40" s="247"/>
      <c r="F40" s="182"/>
      <c r="G40" s="254" t="s">
        <v>59</v>
      </c>
      <c r="H40" s="254"/>
      <c r="I40" s="255">
        <v>250000</v>
      </c>
      <c r="J40" s="256"/>
      <c r="K40" s="183"/>
      <c r="L40" s="183"/>
      <c r="M40" s="183"/>
      <c r="N40" s="183"/>
      <c r="O40" s="183"/>
      <c r="P40" s="183"/>
    </row>
    <row r="41" spans="1:16" ht="24.95" customHeight="1" thickTop="1" x14ac:dyDescent="0.15">
      <c r="A41" s="47"/>
      <c r="B41" s="240" t="s">
        <v>10</v>
      </c>
      <c r="C41" s="241"/>
      <c r="D41" s="266">
        <f>SUM(D39:E40)</f>
        <v>0</v>
      </c>
      <c r="E41" s="267"/>
      <c r="F41" s="182"/>
      <c r="G41" s="254" t="s">
        <v>55</v>
      </c>
      <c r="H41" s="254"/>
      <c r="I41" s="255">
        <f>SUMIF(C11:C34,"3 外注費",G11:G34)</f>
        <v>2050000</v>
      </c>
      <c r="J41" s="256"/>
      <c r="K41" s="184"/>
      <c r="L41" s="184"/>
      <c r="M41" s="184"/>
      <c r="N41" s="184"/>
      <c r="O41" s="184"/>
      <c r="P41" s="184"/>
    </row>
    <row r="42" spans="1:16" ht="24.95" customHeight="1" thickBot="1" x14ac:dyDescent="0.2">
      <c r="A42" s="47"/>
      <c r="B42" s="109"/>
      <c r="C42" s="109"/>
      <c r="D42" s="185"/>
      <c r="E42" s="185"/>
      <c r="F42" s="182"/>
      <c r="G42" s="268" t="s">
        <v>56</v>
      </c>
      <c r="H42" s="269"/>
      <c r="I42" s="246">
        <v>1112270</v>
      </c>
      <c r="J42" s="247"/>
      <c r="K42" s="184"/>
      <c r="L42" s="184"/>
      <c r="M42" s="184"/>
      <c r="N42" s="184"/>
      <c r="O42" s="184"/>
      <c r="P42" s="184"/>
    </row>
    <row r="43" spans="1:16" ht="24.95" customHeight="1" thickTop="1" x14ac:dyDescent="0.15">
      <c r="A43" s="47"/>
      <c r="B43" s="109"/>
      <c r="C43" s="109"/>
      <c r="D43" s="185"/>
      <c r="E43" s="185"/>
      <c r="F43" s="182"/>
      <c r="G43" s="198" t="s">
        <v>10</v>
      </c>
      <c r="H43" s="199"/>
      <c r="I43" s="234">
        <f>IF(SUM(I39:J42)&gt;0,SUM(I39:J42),"")</f>
        <v>3462270</v>
      </c>
      <c r="J43" s="235"/>
      <c r="K43" s="184"/>
      <c r="L43" s="184"/>
      <c r="M43" s="184"/>
      <c r="N43" s="184"/>
      <c r="O43" s="184"/>
      <c r="P43" s="184"/>
    </row>
    <row r="44" spans="1:16" ht="2.25" customHeight="1" x14ac:dyDescent="0.15">
      <c r="B44" s="41"/>
      <c r="C44" s="41"/>
      <c r="D44" s="186"/>
      <c r="E44" s="186"/>
      <c r="F44" s="106"/>
      <c r="G44" s="106"/>
      <c r="H44" s="187"/>
      <c r="I44" s="188"/>
      <c r="J44" s="188"/>
      <c r="K44" s="188"/>
      <c r="L44" s="188"/>
      <c r="M44" s="188"/>
      <c r="N44" s="188"/>
      <c r="O44" s="188"/>
      <c r="P44" s="188"/>
    </row>
    <row r="45" spans="1:16" s="60" customFormat="1" ht="18" customHeight="1" x14ac:dyDescent="0.15">
      <c r="B45" s="61" t="s">
        <v>15</v>
      </c>
      <c r="C45" s="61"/>
      <c r="D45" s="62"/>
      <c r="E45" s="62"/>
      <c r="F45" s="62"/>
      <c r="G45" s="62"/>
      <c r="H45" s="63"/>
      <c r="I45" s="63"/>
      <c r="J45" s="63"/>
    </row>
    <row r="46" spans="1:16" s="65" customFormat="1" ht="18" customHeight="1" x14ac:dyDescent="0.15">
      <c r="B46" s="189" t="s">
        <v>16</v>
      </c>
      <c r="C46" s="189" t="s">
        <v>5</v>
      </c>
      <c r="D46" s="265" t="s">
        <v>6</v>
      </c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</row>
    <row r="47" spans="1:16" s="65" customFormat="1" ht="18" customHeight="1" x14ac:dyDescent="0.15">
      <c r="B47" s="189">
        <v>1</v>
      </c>
      <c r="C47" s="189" t="s">
        <v>7</v>
      </c>
      <c r="D47" s="264" t="s">
        <v>8</v>
      </c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</row>
    <row r="48" spans="1:16" s="65" customFormat="1" ht="18" customHeight="1" x14ac:dyDescent="0.15">
      <c r="B48" s="189">
        <v>2</v>
      </c>
      <c r="C48" s="189" t="s">
        <v>28</v>
      </c>
      <c r="D48" s="264" t="s">
        <v>12</v>
      </c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</row>
    <row r="49" spans="2:15" s="65" customFormat="1" ht="18" customHeight="1" x14ac:dyDescent="0.15">
      <c r="B49" s="189">
        <v>3</v>
      </c>
      <c r="C49" s="189" t="s">
        <v>27</v>
      </c>
      <c r="D49" s="264" t="s">
        <v>24</v>
      </c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</row>
    <row r="50" spans="2:15" s="60" customFormat="1" ht="18" customHeight="1" x14ac:dyDescent="0.15">
      <c r="B50" s="71">
        <v>4</v>
      </c>
      <c r="C50" s="71" t="s">
        <v>23</v>
      </c>
      <c r="D50" s="264" t="s">
        <v>22</v>
      </c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</row>
    <row r="51" spans="2:15" s="108" customFormat="1" ht="20.100000000000001" customHeight="1" x14ac:dyDescent="0.15">
      <c r="B51" s="61"/>
      <c r="C51" s="61"/>
      <c r="D51" s="73"/>
      <c r="E51" s="73"/>
      <c r="F51" s="73"/>
      <c r="G51" s="61"/>
      <c r="H51" s="61"/>
      <c r="I51" s="61"/>
      <c r="J51" s="61"/>
    </row>
    <row r="52" spans="2:15" ht="18.75" customHeight="1" x14ac:dyDescent="0.15">
      <c r="B52" s="76"/>
      <c r="C52" s="76"/>
    </row>
  </sheetData>
  <mergeCells count="112">
    <mergeCell ref="B1:P1"/>
    <mergeCell ref="K5:N5"/>
    <mergeCell ref="B7:B8"/>
    <mergeCell ref="C7:C8"/>
    <mergeCell ref="D7:E8"/>
    <mergeCell ref="F7:F8"/>
    <mergeCell ref="G7:G8"/>
    <mergeCell ref="H7:H8"/>
    <mergeCell ref="I7:L8"/>
    <mergeCell ref="M7:M8"/>
    <mergeCell ref="N7:N8"/>
    <mergeCell ref="O7:O8"/>
    <mergeCell ref="B9:B11"/>
    <mergeCell ref="C9:C11"/>
    <mergeCell ref="D9:E11"/>
    <mergeCell ref="F9:F11"/>
    <mergeCell ref="G9:G11"/>
    <mergeCell ref="H9:H11"/>
    <mergeCell ref="M9:M11"/>
    <mergeCell ref="N9:N11"/>
    <mergeCell ref="O9:O11"/>
    <mergeCell ref="B12:B14"/>
    <mergeCell ref="C12:C14"/>
    <mergeCell ref="D12:E14"/>
    <mergeCell ref="F12:F14"/>
    <mergeCell ref="G12:G14"/>
    <mergeCell ref="H12:H14"/>
    <mergeCell ref="M12:M14"/>
    <mergeCell ref="N12:N14"/>
    <mergeCell ref="O12:O14"/>
    <mergeCell ref="M15:M17"/>
    <mergeCell ref="N15:N17"/>
    <mergeCell ref="O15:O17"/>
    <mergeCell ref="B18:B20"/>
    <mergeCell ref="C18:C20"/>
    <mergeCell ref="D18:E20"/>
    <mergeCell ref="F18:F20"/>
    <mergeCell ref="G18:G20"/>
    <mergeCell ref="H18:H20"/>
    <mergeCell ref="M18:M20"/>
    <mergeCell ref="B15:B17"/>
    <mergeCell ref="C15:C17"/>
    <mergeCell ref="D15:E17"/>
    <mergeCell ref="F15:F17"/>
    <mergeCell ref="G15:G17"/>
    <mergeCell ref="H15:H17"/>
    <mergeCell ref="N18:N20"/>
    <mergeCell ref="O18:O20"/>
    <mergeCell ref="B21:B23"/>
    <mergeCell ref="C21:C23"/>
    <mergeCell ref="D21:E23"/>
    <mergeCell ref="F21:F23"/>
    <mergeCell ref="G21:G23"/>
    <mergeCell ref="H21:H23"/>
    <mergeCell ref="M21:M23"/>
    <mergeCell ref="N21:N23"/>
    <mergeCell ref="O21:O23"/>
    <mergeCell ref="B24:B26"/>
    <mergeCell ref="C24:C26"/>
    <mergeCell ref="D24:E26"/>
    <mergeCell ref="F24:F26"/>
    <mergeCell ref="G24:G26"/>
    <mergeCell ref="H24:H26"/>
    <mergeCell ref="M24:M26"/>
    <mergeCell ref="N24:N26"/>
    <mergeCell ref="O24:O26"/>
    <mergeCell ref="O30:O32"/>
    <mergeCell ref="B33:E33"/>
    <mergeCell ref="I33:L33"/>
    <mergeCell ref="B35:O35"/>
    <mergeCell ref="B38:C38"/>
    <mergeCell ref="D38:E38"/>
    <mergeCell ref="G38:H38"/>
    <mergeCell ref="I38:J38"/>
    <mergeCell ref="M27:M29"/>
    <mergeCell ref="N27:N29"/>
    <mergeCell ref="O27:O29"/>
    <mergeCell ref="B30:B32"/>
    <mergeCell ref="C30:C32"/>
    <mergeCell ref="D30:E32"/>
    <mergeCell ref="F30:F32"/>
    <mergeCell ref="G30:G32"/>
    <mergeCell ref="H30:H32"/>
    <mergeCell ref="M30:M32"/>
    <mergeCell ref="B27:B29"/>
    <mergeCell ref="C27:C29"/>
    <mergeCell ref="D27:E29"/>
    <mergeCell ref="F27:F29"/>
    <mergeCell ref="G27:G29"/>
    <mergeCell ref="H27:H29"/>
    <mergeCell ref="B39:C39"/>
    <mergeCell ref="D39:E39"/>
    <mergeCell ref="G39:H39"/>
    <mergeCell ref="I39:J39"/>
    <mergeCell ref="B40:C40"/>
    <mergeCell ref="D40:E40"/>
    <mergeCell ref="G40:H40"/>
    <mergeCell ref="I40:J40"/>
    <mergeCell ref="N30:N32"/>
    <mergeCell ref="D50:O50"/>
    <mergeCell ref="G43:H43"/>
    <mergeCell ref="I43:J43"/>
    <mergeCell ref="D46:O46"/>
    <mergeCell ref="D47:O47"/>
    <mergeCell ref="D48:O48"/>
    <mergeCell ref="D49:O49"/>
    <mergeCell ref="B41:C41"/>
    <mergeCell ref="D41:E41"/>
    <mergeCell ref="G41:H41"/>
    <mergeCell ref="I41:J41"/>
    <mergeCell ref="G42:H42"/>
    <mergeCell ref="I42:J42"/>
  </mergeCells>
  <phoneticPr fontId="2"/>
  <dataValidations count="1">
    <dataValidation type="list" allowBlank="1" showInputMessage="1" showErrorMessage="1" sqref="C9 C27 C30 C15 C12 C18 C24 C21">
      <formula1>"1 日当,2 購入・リース費,3 外注費,4 その他"</formula1>
    </dataValidation>
  </dataValidations>
  <printOptions horizontalCentered="1"/>
  <pageMargins left="0.59055118110236227" right="0.59055118110236227" top="7.874015748031496E-2" bottom="0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S41"/>
  <sheetViews>
    <sheetView showZeros="0" topLeftCell="E1" zoomScaleNormal="100" zoomScaleSheetLayoutView="85" workbookViewId="0">
      <selection activeCell="I12" sqref="I12"/>
    </sheetView>
  </sheetViews>
  <sheetFormatPr defaultRowHeight="13.5" x14ac:dyDescent="0.15"/>
  <cols>
    <col min="1" max="1" width="1.25" style="13" customWidth="1"/>
    <col min="2" max="2" width="9.5" style="13" customWidth="1"/>
    <col min="3" max="3" width="17" style="13" customWidth="1"/>
    <col min="4" max="4" width="25.875" style="13" customWidth="1"/>
    <col min="5" max="5" width="9" style="13" customWidth="1"/>
    <col min="6" max="11" width="15.625" style="13" customWidth="1"/>
    <col min="12" max="12" width="7.625" style="13" customWidth="1"/>
    <col min="13" max="13" width="8.625" style="13" customWidth="1"/>
    <col min="14" max="14" width="17.625" style="13" customWidth="1"/>
    <col min="15" max="15" width="1.625" style="13" customWidth="1"/>
    <col min="16" max="39" width="9" style="12"/>
    <col min="40" max="16384" width="9" style="13"/>
  </cols>
  <sheetData>
    <row r="1" spans="2:39" s="2" customFormat="1" ht="24" customHeight="1" x14ac:dyDescent="0.25">
      <c r="B1" s="102" t="s">
        <v>20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"/>
      <c r="AI1" s="1"/>
      <c r="AJ1" s="1"/>
      <c r="AK1" s="1"/>
      <c r="AL1" s="1"/>
      <c r="AM1" s="1"/>
    </row>
    <row r="2" spans="2:39" s="2" customFormat="1" ht="27" customHeight="1" x14ac:dyDescent="0.15">
      <c r="B2" s="3"/>
      <c r="C2" s="3"/>
      <c r="D2" s="4" t="s">
        <v>30</v>
      </c>
      <c r="E2" s="5" t="s">
        <v>31</v>
      </c>
      <c r="F2" s="6" t="s">
        <v>32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7"/>
      <c r="AC2" s="7"/>
      <c r="AD2" s="7"/>
      <c r="AE2" s="7"/>
      <c r="AF2" s="7"/>
      <c r="AG2" s="7"/>
      <c r="AH2" s="1"/>
      <c r="AI2" s="1"/>
      <c r="AJ2" s="1"/>
      <c r="AK2" s="1"/>
      <c r="AL2" s="1"/>
      <c r="AM2" s="1"/>
    </row>
    <row r="3" spans="2:39" s="2" customFormat="1" ht="13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s="2" customFormat="1" ht="30.75" customHeight="1" x14ac:dyDescent="0.15">
      <c r="B4" s="5"/>
      <c r="C4" s="5"/>
      <c r="D4" s="5"/>
      <c r="E4" s="5"/>
      <c r="F4" s="5"/>
      <c r="G4" s="5"/>
      <c r="H4" s="5"/>
      <c r="J4" s="78" t="s">
        <v>17</v>
      </c>
      <c r="K4" s="319" t="s">
        <v>37</v>
      </c>
      <c r="L4" s="319"/>
      <c r="M4" s="319"/>
      <c r="N4" s="319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s="2" customFormat="1" ht="29.25" customHeight="1" thickBo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8"/>
      <c r="T5" s="8"/>
      <c r="U5" s="8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ht="33.75" customHeight="1" x14ac:dyDescent="0.15">
      <c r="B6" s="355" t="s">
        <v>0</v>
      </c>
      <c r="C6" s="358" t="s">
        <v>13</v>
      </c>
      <c r="D6" s="361" t="s">
        <v>1</v>
      </c>
      <c r="E6" s="362"/>
      <c r="F6" s="367" t="s">
        <v>26</v>
      </c>
      <c r="G6" s="368"/>
      <c r="H6" s="369"/>
      <c r="I6" s="370" t="s">
        <v>18</v>
      </c>
      <c r="J6" s="370"/>
      <c r="K6" s="370"/>
      <c r="L6" s="330" t="s">
        <v>4</v>
      </c>
      <c r="M6" s="372" t="s">
        <v>9</v>
      </c>
      <c r="N6" s="381" t="s">
        <v>21</v>
      </c>
      <c r="O6" s="11"/>
    </row>
    <row r="7" spans="2:39" ht="21" customHeight="1" x14ac:dyDescent="0.15">
      <c r="B7" s="356"/>
      <c r="C7" s="359"/>
      <c r="D7" s="363"/>
      <c r="E7" s="364"/>
      <c r="F7" s="377" t="s">
        <v>2</v>
      </c>
      <c r="G7" s="373" t="s">
        <v>34</v>
      </c>
      <c r="H7" s="379" t="s">
        <v>3</v>
      </c>
      <c r="I7" s="375" t="s">
        <v>2</v>
      </c>
      <c r="J7" s="373" t="s">
        <v>34</v>
      </c>
      <c r="K7" s="384" t="s">
        <v>3</v>
      </c>
      <c r="L7" s="371"/>
      <c r="M7" s="373"/>
      <c r="N7" s="382"/>
    </row>
    <row r="8" spans="2:39" ht="21" customHeight="1" thickBot="1" x14ac:dyDescent="0.2">
      <c r="B8" s="357"/>
      <c r="C8" s="360"/>
      <c r="D8" s="365"/>
      <c r="E8" s="366"/>
      <c r="F8" s="378"/>
      <c r="G8" s="360"/>
      <c r="H8" s="380"/>
      <c r="I8" s="376"/>
      <c r="J8" s="360"/>
      <c r="K8" s="385"/>
      <c r="L8" s="332"/>
      <c r="M8" s="374"/>
      <c r="N8" s="383"/>
    </row>
    <row r="9" spans="2:39" ht="27.75" customHeight="1" thickTop="1" x14ac:dyDescent="0.15">
      <c r="B9" s="14">
        <v>42134</v>
      </c>
      <c r="C9" s="84"/>
      <c r="D9" s="348" t="s">
        <v>43</v>
      </c>
      <c r="E9" s="349"/>
      <c r="F9" s="15">
        <v>1221352</v>
      </c>
      <c r="G9" s="16"/>
      <c r="H9" s="17">
        <f>F9-G9</f>
        <v>1221352</v>
      </c>
      <c r="I9" s="18"/>
      <c r="J9" s="16"/>
      <c r="K9" s="19">
        <f>I9-J9</f>
        <v>0</v>
      </c>
      <c r="L9" s="20"/>
      <c r="M9" s="21"/>
      <c r="N9" s="22"/>
    </row>
    <row r="10" spans="2:39" ht="27.75" customHeight="1" x14ac:dyDescent="0.15">
      <c r="B10" s="81" t="s">
        <v>39</v>
      </c>
      <c r="C10" s="83" t="s">
        <v>39</v>
      </c>
      <c r="D10" s="337" t="s">
        <v>38</v>
      </c>
      <c r="E10" s="338"/>
      <c r="F10" s="86" t="s">
        <v>39</v>
      </c>
      <c r="G10" s="87" t="s">
        <v>39</v>
      </c>
      <c r="H10" s="88" t="s">
        <v>39</v>
      </c>
      <c r="I10" s="89" t="s">
        <v>39</v>
      </c>
      <c r="J10" s="87" t="s">
        <v>39</v>
      </c>
      <c r="K10" s="90" t="s">
        <v>39</v>
      </c>
      <c r="L10" s="91" t="s">
        <v>39</v>
      </c>
      <c r="M10" s="98" t="s">
        <v>39</v>
      </c>
      <c r="N10" s="22"/>
    </row>
    <row r="11" spans="2:39" ht="27.75" customHeight="1" x14ac:dyDescent="0.15">
      <c r="B11" s="14">
        <v>42138</v>
      </c>
      <c r="C11" s="84" t="s">
        <v>41</v>
      </c>
      <c r="D11" s="339" t="s">
        <v>44</v>
      </c>
      <c r="E11" s="338"/>
      <c r="F11" s="15"/>
      <c r="G11" s="16">
        <v>3150</v>
      </c>
      <c r="H11" s="17">
        <f>H9-G11</f>
        <v>1218202</v>
      </c>
      <c r="I11" s="18"/>
      <c r="J11" s="16"/>
      <c r="K11" s="19"/>
      <c r="L11" s="23">
        <v>1</v>
      </c>
      <c r="M11" s="97">
        <v>42138</v>
      </c>
      <c r="N11" s="22"/>
    </row>
    <row r="12" spans="2:39" ht="27.75" customHeight="1" x14ac:dyDescent="0.15">
      <c r="B12" s="14">
        <v>42146</v>
      </c>
      <c r="C12" s="84" t="s">
        <v>42</v>
      </c>
      <c r="D12" s="339" t="s">
        <v>45</v>
      </c>
      <c r="E12" s="338"/>
      <c r="F12" s="15"/>
      <c r="G12" s="16">
        <v>10000</v>
      </c>
      <c r="H12" s="17">
        <f>H11-G12</f>
        <v>1208202</v>
      </c>
      <c r="I12" s="18"/>
      <c r="J12" s="16"/>
      <c r="K12" s="19"/>
      <c r="L12" s="23">
        <v>2</v>
      </c>
      <c r="M12" s="97">
        <v>42139</v>
      </c>
      <c r="N12" s="22"/>
    </row>
    <row r="13" spans="2:39" ht="27.75" customHeight="1" x14ac:dyDescent="0.15">
      <c r="B13" s="14">
        <v>42165</v>
      </c>
      <c r="C13" s="84" t="s">
        <v>40</v>
      </c>
      <c r="D13" s="339" t="s">
        <v>46</v>
      </c>
      <c r="E13" s="338"/>
      <c r="F13" s="15"/>
      <c r="G13" s="16">
        <v>70000</v>
      </c>
      <c r="H13" s="17">
        <f>H12-G13</f>
        <v>1138202</v>
      </c>
      <c r="I13" s="18"/>
      <c r="J13" s="16"/>
      <c r="K13" s="19"/>
      <c r="L13" s="23">
        <v>3</v>
      </c>
      <c r="M13" s="97">
        <v>42180</v>
      </c>
      <c r="N13" s="22"/>
    </row>
    <row r="14" spans="2:39" ht="27.75" customHeight="1" x14ac:dyDescent="0.15">
      <c r="B14" s="14">
        <v>42167</v>
      </c>
      <c r="C14" s="84"/>
      <c r="D14" s="339" t="s">
        <v>52</v>
      </c>
      <c r="E14" s="338"/>
      <c r="F14" s="15"/>
      <c r="G14" s="16"/>
      <c r="H14" s="17"/>
      <c r="I14" s="18"/>
      <c r="J14" s="16">
        <v>50000</v>
      </c>
      <c r="K14" s="19">
        <v>1354160</v>
      </c>
      <c r="L14" s="23">
        <v>4</v>
      </c>
      <c r="M14" s="98" t="s">
        <v>54</v>
      </c>
      <c r="N14" s="22"/>
    </row>
    <row r="15" spans="2:39" ht="27.75" customHeight="1" x14ac:dyDescent="0.15">
      <c r="B15" s="81" t="s">
        <v>39</v>
      </c>
      <c r="C15" s="83" t="s">
        <v>39</v>
      </c>
      <c r="D15" s="337" t="s">
        <v>38</v>
      </c>
      <c r="E15" s="338"/>
      <c r="F15" s="86" t="s">
        <v>39</v>
      </c>
      <c r="G15" s="87" t="s">
        <v>39</v>
      </c>
      <c r="H15" s="88" t="s">
        <v>39</v>
      </c>
      <c r="I15" s="89" t="s">
        <v>39</v>
      </c>
      <c r="J15" s="87" t="s">
        <v>39</v>
      </c>
      <c r="K15" s="90" t="s">
        <v>39</v>
      </c>
      <c r="L15" s="91" t="s">
        <v>39</v>
      </c>
      <c r="M15" s="98" t="s">
        <v>39</v>
      </c>
      <c r="N15" s="22"/>
    </row>
    <row r="16" spans="2:39" ht="27.75" customHeight="1" x14ac:dyDescent="0.15">
      <c r="B16" s="14">
        <v>42305</v>
      </c>
      <c r="C16" s="84"/>
      <c r="D16" s="339" t="s">
        <v>47</v>
      </c>
      <c r="E16" s="338"/>
      <c r="F16" s="15"/>
      <c r="G16" s="16"/>
      <c r="H16" s="17"/>
      <c r="I16" s="18">
        <v>904180</v>
      </c>
      <c r="J16" s="16"/>
      <c r="K16" s="19">
        <v>904180</v>
      </c>
      <c r="L16" s="23"/>
      <c r="M16" s="21"/>
      <c r="N16" s="22"/>
    </row>
    <row r="17" spans="1:253" ht="27.75" customHeight="1" x14ac:dyDescent="0.15">
      <c r="B17" s="14">
        <v>42306</v>
      </c>
      <c r="C17" s="84" t="s">
        <v>42</v>
      </c>
      <c r="D17" s="339" t="s">
        <v>48</v>
      </c>
      <c r="E17" s="338"/>
      <c r="F17" s="15"/>
      <c r="G17" s="16">
        <v>25000</v>
      </c>
      <c r="H17" s="17">
        <v>450300</v>
      </c>
      <c r="I17" s="18"/>
      <c r="J17" s="16"/>
      <c r="K17" s="19"/>
      <c r="L17" s="23">
        <v>13</v>
      </c>
      <c r="M17" s="97">
        <v>42292</v>
      </c>
      <c r="N17" s="22"/>
    </row>
    <row r="18" spans="1:253" ht="27.75" customHeight="1" x14ac:dyDescent="0.15">
      <c r="B18" s="14">
        <v>42314</v>
      </c>
      <c r="C18" s="84" t="s">
        <v>40</v>
      </c>
      <c r="D18" s="339" t="s">
        <v>49</v>
      </c>
      <c r="E18" s="338"/>
      <c r="F18" s="15"/>
      <c r="G18" s="16"/>
      <c r="H18" s="17"/>
      <c r="I18" s="18"/>
      <c r="J18" s="16">
        <v>8760</v>
      </c>
      <c r="K18" s="19">
        <v>895420</v>
      </c>
      <c r="L18" s="23">
        <v>22</v>
      </c>
      <c r="M18" s="97">
        <v>42314</v>
      </c>
      <c r="N18" s="22"/>
    </row>
    <row r="19" spans="1:253" ht="27.75" customHeight="1" x14ac:dyDescent="0.15">
      <c r="B19" s="14">
        <v>42328</v>
      </c>
      <c r="C19" s="84" t="s">
        <v>42</v>
      </c>
      <c r="D19" s="339" t="s">
        <v>50</v>
      </c>
      <c r="E19" s="338"/>
      <c r="F19" s="15"/>
      <c r="G19" s="16"/>
      <c r="H19" s="17"/>
      <c r="I19" s="18"/>
      <c r="J19" s="16">
        <v>130000</v>
      </c>
      <c r="K19" s="19">
        <v>765420</v>
      </c>
      <c r="L19" s="23">
        <v>23</v>
      </c>
      <c r="M19" s="97">
        <v>42320</v>
      </c>
      <c r="N19" s="22"/>
    </row>
    <row r="20" spans="1:253" ht="27.75" customHeight="1" x14ac:dyDescent="0.15">
      <c r="B20" s="14">
        <v>42328</v>
      </c>
      <c r="C20" s="84" t="s">
        <v>40</v>
      </c>
      <c r="D20" s="339" t="s">
        <v>51</v>
      </c>
      <c r="E20" s="338"/>
      <c r="F20" s="15"/>
      <c r="G20" s="16"/>
      <c r="H20" s="17"/>
      <c r="I20" s="18"/>
      <c r="J20" s="16">
        <v>20000</v>
      </c>
      <c r="K20" s="19">
        <v>745420</v>
      </c>
      <c r="L20" s="23">
        <v>24</v>
      </c>
      <c r="M20" s="97">
        <v>42320</v>
      </c>
      <c r="N20" s="22"/>
    </row>
    <row r="21" spans="1:253" ht="27.75" customHeight="1" x14ac:dyDescent="0.15">
      <c r="B21" s="82" t="s">
        <v>39</v>
      </c>
      <c r="C21" s="83" t="s">
        <v>39</v>
      </c>
      <c r="D21" s="337" t="s">
        <v>38</v>
      </c>
      <c r="E21" s="338"/>
      <c r="F21" s="86" t="s">
        <v>39</v>
      </c>
      <c r="G21" s="87" t="s">
        <v>39</v>
      </c>
      <c r="H21" s="88" t="s">
        <v>39</v>
      </c>
      <c r="I21" s="89" t="s">
        <v>39</v>
      </c>
      <c r="J21" s="87" t="s">
        <v>39</v>
      </c>
      <c r="K21" s="90" t="s">
        <v>39</v>
      </c>
      <c r="L21" s="91" t="s">
        <v>39</v>
      </c>
      <c r="M21" s="96" t="s">
        <v>39</v>
      </c>
      <c r="N21" s="24"/>
    </row>
    <row r="22" spans="1:253" ht="27.75" customHeight="1" x14ac:dyDescent="0.15">
      <c r="B22" s="25">
        <v>42036</v>
      </c>
      <c r="C22" s="85" t="s">
        <v>41</v>
      </c>
      <c r="D22" s="339" t="s">
        <v>53</v>
      </c>
      <c r="E22" s="338"/>
      <c r="F22" s="26">
        <v>266</v>
      </c>
      <c r="G22" s="27"/>
      <c r="H22" s="28">
        <v>105680</v>
      </c>
      <c r="I22" s="29">
        <v>236</v>
      </c>
      <c r="J22" s="27"/>
      <c r="K22" s="30">
        <v>164320</v>
      </c>
      <c r="L22" s="93" t="s">
        <v>54</v>
      </c>
      <c r="M22" s="95" t="s">
        <v>54</v>
      </c>
      <c r="N22" s="31"/>
    </row>
    <row r="23" spans="1:253" ht="27.75" customHeight="1" thickBot="1" x14ac:dyDescent="0.2">
      <c r="B23" s="82" t="s">
        <v>39</v>
      </c>
      <c r="C23" s="83" t="s">
        <v>39</v>
      </c>
      <c r="D23" s="337" t="s">
        <v>38</v>
      </c>
      <c r="E23" s="338"/>
      <c r="F23" s="86" t="s">
        <v>39</v>
      </c>
      <c r="G23" s="92" t="s">
        <v>39</v>
      </c>
      <c r="H23" s="88" t="s">
        <v>39</v>
      </c>
      <c r="I23" s="101" t="s">
        <v>39</v>
      </c>
      <c r="J23" s="99" t="s">
        <v>39</v>
      </c>
      <c r="K23" s="100" t="s">
        <v>39</v>
      </c>
      <c r="L23" s="94" t="s">
        <v>39</v>
      </c>
      <c r="M23" s="95" t="s">
        <v>39</v>
      </c>
      <c r="N23" s="31"/>
    </row>
    <row r="24" spans="1:253" ht="36" customHeight="1" thickTop="1" thickBot="1" x14ac:dyDescent="0.2">
      <c r="B24" s="350" t="s">
        <v>10</v>
      </c>
      <c r="C24" s="351"/>
      <c r="D24" s="351"/>
      <c r="E24" s="351"/>
      <c r="F24" s="32">
        <v>2442970</v>
      </c>
      <c r="G24" s="33">
        <v>2370616</v>
      </c>
      <c r="H24" s="34">
        <f>F24-G24</f>
        <v>72354</v>
      </c>
      <c r="I24" s="35">
        <v>2167916</v>
      </c>
      <c r="J24" s="36">
        <v>2068938</v>
      </c>
      <c r="K24" s="37">
        <f>I24-J24</f>
        <v>98978</v>
      </c>
      <c r="L24" s="38"/>
      <c r="M24" s="39"/>
      <c r="N24" s="40"/>
    </row>
    <row r="25" spans="1:253" ht="18.75" customHeight="1" x14ac:dyDescent="0.15">
      <c r="B25" s="41" t="s">
        <v>11</v>
      </c>
      <c r="C25" s="41"/>
      <c r="D25" s="42"/>
      <c r="E25" s="42"/>
      <c r="F25" s="43"/>
      <c r="G25" s="43"/>
      <c r="H25" s="44"/>
      <c r="I25" s="44"/>
      <c r="J25" s="44"/>
      <c r="K25" s="44"/>
      <c r="L25" s="45"/>
      <c r="M25" s="45"/>
      <c r="N25" s="45"/>
    </row>
    <row r="26" spans="1:253" ht="18.75" customHeight="1" x14ac:dyDescent="0.15">
      <c r="B26" s="46" t="s">
        <v>33</v>
      </c>
      <c r="C26" s="41"/>
      <c r="D26" s="42"/>
      <c r="E26" s="42"/>
      <c r="F26" s="43"/>
      <c r="G26" s="43"/>
      <c r="H26" s="44"/>
      <c r="I26" s="44"/>
      <c r="J26" s="44"/>
      <c r="K26" s="44"/>
      <c r="L26" s="45"/>
      <c r="M26" s="45"/>
      <c r="N26" s="45"/>
    </row>
    <row r="27" spans="1:253" ht="14.25" customHeight="1" x14ac:dyDescent="0.15">
      <c r="B27" s="41"/>
      <c r="C27" s="41"/>
      <c r="D27" s="42"/>
      <c r="E27" s="42"/>
      <c r="F27" s="43"/>
      <c r="G27" s="43"/>
      <c r="H27" s="44"/>
      <c r="I27" s="44"/>
      <c r="J27" s="44"/>
      <c r="K27" s="44"/>
      <c r="L27" s="45"/>
      <c r="M27" s="45"/>
      <c r="N27" s="45"/>
    </row>
    <row r="28" spans="1:253" ht="27" customHeight="1" x14ac:dyDescent="0.15">
      <c r="A28" s="47"/>
      <c r="B28" s="79" t="s">
        <v>35</v>
      </c>
      <c r="C28" s="80"/>
      <c r="D28" s="80"/>
      <c r="E28" s="80"/>
      <c r="F28" s="50"/>
      <c r="G28" s="51" t="s">
        <v>25</v>
      </c>
      <c r="H28" s="52"/>
      <c r="I28" s="50"/>
      <c r="J28" s="50"/>
      <c r="K28" s="53"/>
      <c r="L28" s="54"/>
      <c r="M28" s="50"/>
      <c r="N28" s="50"/>
      <c r="O28" s="50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</row>
    <row r="29" spans="1:253" ht="27" customHeight="1" x14ac:dyDescent="0.15">
      <c r="A29" s="47"/>
      <c r="B29" s="344" t="s">
        <v>14</v>
      </c>
      <c r="C29" s="345"/>
      <c r="D29" s="352" t="s">
        <v>26</v>
      </c>
      <c r="E29" s="353"/>
      <c r="F29" s="354" t="s">
        <v>19</v>
      </c>
      <c r="G29" s="354"/>
      <c r="H29" s="50"/>
      <c r="I29" s="55"/>
      <c r="J29" s="55"/>
      <c r="K29" s="47"/>
      <c r="L29" s="47"/>
      <c r="M29" s="47"/>
      <c r="N29" s="47"/>
      <c r="O29" s="47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</row>
    <row r="30" spans="1:253" ht="27" customHeight="1" x14ac:dyDescent="0.15">
      <c r="A30" s="47"/>
      <c r="B30" s="344" t="s">
        <v>29</v>
      </c>
      <c r="C30" s="345"/>
      <c r="D30" s="346">
        <v>24854</v>
      </c>
      <c r="E30" s="347"/>
      <c r="F30" s="255"/>
      <c r="G30" s="256"/>
      <c r="H30" s="56"/>
      <c r="I30" s="55"/>
      <c r="J30" s="55"/>
      <c r="K30" s="47"/>
      <c r="L30" s="47"/>
      <c r="M30" s="47"/>
      <c r="N30" s="47"/>
      <c r="O30" s="47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</row>
    <row r="31" spans="1:253" ht="27" customHeight="1" thickBot="1" x14ac:dyDescent="0.2">
      <c r="A31" s="47"/>
      <c r="B31" s="340" t="s">
        <v>36</v>
      </c>
      <c r="C31" s="341"/>
      <c r="D31" s="342">
        <v>47500</v>
      </c>
      <c r="E31" s="343"/>
      <c r="F31" s="246">
        <v>98978</v>
      </c>
      <c r="G31" s="247"/>
      <c r="H31" s="56"/>
      <c r="I31" s="55"/>
      <c r="J31" s="55"/>
      <c r="K31" s="47"/>
      <c r="L31" s="47"/>
      <c r="M31" s="47"/>
      <c r="N31" s="47"/>
      <c r="O31" s="47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</row>
    <row r="32" spans="1:253" ht="27" customHeight="1" thickTop="1" x14ac:dyDescent="0.15">
      <c r="A32" s="47"/>
      <c r="B32" s="240" t="s">
        <v>10</v>
      </c>
      <c r="C32" s="241"/>
      <c r="D32" s="266">
        <f>SUM(D30:E31)</f>
        <v>72354</v>
      </c>
      <c r="E32" s="267"/>
      <c r="F32" s="266">
        <f>SUM(F30:G31)</f>
        <v>98978</v>
      </c>
      <c r="G32" s="267"/>
      <c r="H32" s="57"/>
      <c r="I32" s="58"/>
      <c r="J32" s="59"/>
      <c r="K32" s="47"/>
      <c r="L32" s="47"/>
      <c r="M32" s="47"/>
      <c r="N32" s="47"/>
      <c r="O32" s="47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</row>
    <row r="33" spans="2:39" ht="24" customHeight="1" x14ac:dyDescent="0.15">
      <c r="B33" s="41"/>
      <c r="C33" s="41"/>
      <c r="D33" s="42"/>
      <c r="E33" s="42"/>
      <c r="F33" s="43"/>
      <c r="G33" s="43"/>
      <c r="H33" s="44"/>
      <c r="I33" s="44"/>
      <c r="J33" s="44"/>
      <c r="K33" s="44"/>
      <c r="L33" s="45"/>
      <c r="M33" s="45"/>
      <c r="N33" s="45"/>
    </row>
    <row r="34" spans="2:39" s="60" customFormat="1" ht="18" customHeight="1" x14ac:dyDescent="0.15">
      <c r="B34" s="61" t="s">
        <v>15</v>
      </c>
      <c r="C34" s="61"/>
      <c r="D34" s="62"/>
      <c r="E34" s="62"/>
      <c r="F34" s="62"/>
      <c r="G34" s="62"/>
      <c r="H34" s="63"/>
      <c r="I34" s="63"/>
      <c r="J34" s="63"/>
      <c r="K34" s="63"/>
      <c r="L34" s="63"/>
      <c r="M34" s="63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s="65" customFormat="1" ht="18" customHeight="1" x14ac:dyDescent="0.15">
      <c r="B35" s="66" t="s">
        <v>16</v>
      </c>
      <c r="C35" s="66" t="s">
        <v>5</v>
      </c>
      <c r="D35" s="244" t="s">
        <v>6</v>
      </c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</row>
    <row r="36" spans="2:39" s="65" customFormat="1" ht="18" customHeight="1" x14ac:dyDescent="0.15">
      <c r="B36" s="66">
        <v>1</v>
      </c>
      <c r="C36" s="66" t="s">
        <v>7</v>
      </c>
      <c r="D36" s="245" t="s">
        <v>8</v>
      </c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</row>
    <row r="37" spans="2:39" s="65" customFormat="1" ht="18" customHeight="1" x14ac:dyDescent="0.15">
      <c r="B37" s="66">
        <v>2</v>
      </c>
      <c r="C37" s="66" t="s">
        <v>28</v>
      </c>
      <c r="D37" s="258" t="s">
        <v>12</v>
      </c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</row>
    <row r="38" spans="2:39" s="65" customFormat="1" ht="18" customHeight="1" x14ac:dyDescent="0.15">
      <c r="B38" s="66">
        <v>3</v>
      </c>
      <c r="C38" s="66" t="s">
        <v>27</v>
      </c>
      <c r="D38" s="77" t="s">
        <v>24</v>
      </c>
      <c r="E38" s="77"/>
      <c r="F38" s="68"/>
      <c r="G38" s="69"/>
      <c r="H38" s="69"/>
      <c r="I38" s="69"/>
      <c r="J38" s="69"/>
      <c r="K38" s="69"/>
      <c r="L38" s="69"/>
      <c r="M38" s="69"/>
      <c r="N38" s="70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</row>
    <row r="39" spans="2:39" s="60" customFormat="1" ht="18" customHeight="1" x14ac:dyDescent="0.15">
      <c r="B39" s="71">
        <v>4</v>
      </c>
      <c r="C39" s="71" t="s">
        <v>23</v>
      </c>
      <c r="D39" s="250" t="s">
        <v>22</v>
      </c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s="72" customFormat="1" ht="20.100000000000001" customHeight="1" x14ac:dyDescent="0.15">
      <c r="B40" s="61"/>
      <c r="C40" s="61"/>
      <c r="D40" s="73"/>
      <c r="E40" s="73"/>
      <c r="F40" s="73"/>
      <c r="G40" s="74"/>
      <c r="H40" s="74"/>
      <c r="I40" s="74"/>
      <c r="J40" s="74"/>
      <c r="K40" s="74"/>
      <c r="L40" s="74"/>
      <c r="M40" s="74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</row>
    <row r="41" spans="2:39" ht="18.75" customHeight="1" x14ac:dyDescent="0.15">
      <c r="B41" s="76"/>
      <c r="C41" s="76"/>
    </row>
  </sheetData>
  <mergeCells count="47">
    <mergeCell ref="K4:N4"/>
    <mergeCell ref="B6:B8"/>
    <mergeCell ref="C6:C8"/>
    <mergeCell ref="D6:E8"/>
    <mergeCell ref="F6:H6"/>
    <mergeCell ref="I6:K6"/>
    <mergeCell ref="L6:L8"/>
    <mergeCell ref="M6:M8"/>
    <mergeCell ref="I7:I8"/>
    <mergeCell ref="F7:F8"/>
    <mergeCell ref="G7:G8"/>
    <mergeCell ref="H7:H8"/>
    <mergeCell ref="N6:N8"/>
    <mergeCell ref="J7:J8"/>
    <mergeCell ref="K7:K8"/>
    <mergeCell ref="B29:C29"/>
    <mergeCell ref="D29:E29"/>
    <mergeCell ref="F29:G29"/>
    <mergeCell ref="D14:E14"/>
    <mergeCell ref="D19:E19"/>
    <mergeCell ref="D20:E20"/>
    <mergeCell ref="D9:E9"/>
    <mergeCell ref="D21:E21"/>
    <mergeCell ref="D22:E22"/>
    <mergeCell ref="D23:E23"/>
    <mergeCell ref="B24:E24"/>
    <mergeCell ref="D17:E17"/>
    <mergeCell ref="B31:C31"/>
    <mergeCell ref="D31:E31"/>
    <mergeCell ref="F31:G31"/>
    <mergeCell ref="B32:C32"/>
    <mergeCell ref="B30:C30"/>
    <mergeCell ref="D30:E30"/>
    <mergeCell ref="F30:G30"/>
    <mergeCell ref="D37:N37"/>
    <mergeCell ref="D39:N39"/>
    <mergeCell ref="D10:E10"/>
    <mergeCell ref="D11:E11"/>
    <mergeCell ref="D12:E12"/>
    <mergeCell ref="D13:E13"/>
    <mergeCell ref="D15:E15"/>
    <mergeCell ref="D32:E32"/>
    <mergeCell ref="F32:G32"/>
    <mergeCell ref="D35:N35"/>
    <mergeCell ref="D36:N36"/>
    <mergeCell ref="D18:E18"/>
    <mergeCell ref="D16:E16"/>
  </mergeCells>
  <phoneticPr fontId="2"/>
  <dataValidations count="1">
    <dataValidation type="list" allowBlank="1" showInputMessage="1" showErrorMessage="1" sqref="C22 C16:C20 C9 C11:C14">
      <formula1>"1 日当,2 購入・リース費,3 外注費,4 その他"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経理区分を１本化しない場合</vt:lpstr>
      <vt:lpstr>経理区分を１本化しない場合 (記入例1)</vt:lpstr>
      <vt:lpstr>経理区分を１本化しない場合 (記入例2)</vt:lpstr>
      <vt:lpstr>経理区分を１本化する場合</vt:lpstr>
      <vt:lpstr>経理区分を１本化する場合 (記入例)</vt:lpstr>
      <vt:lpstr>手引き記載例</vt:lpstr>
      <vt:lpstr>経理区分を１本化しない場合!Print_Area</vt:lpstr>
      <vt:lpstr>'経理区分を１本化しない場合 (記入例1)'!Print_Area</vt:lpstr>
      <vt:lpstr>'経理区分を１本化しない場合 (記入例2)'!Print_Area</vt:lpstr>
      <vt:lpstr>経理区分を１本化する場合!Print_Area</vt:lpstr>
      <vt:lpstr>'経理区分を１本化する場合 (記入例)'!Print_Area</vt:lpstr>
      <vt:lpstr>手引き記載例!Print_Area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松井 亮</cp:lastModifiedBy>
  <cp:lastPrinted>2017-11-20T06:47:55Z</cp:lastPrinted>
  <dcterms:modified xsi:type="dcterms:W3CDTF">2017-11-20T06:47:58Z</dcterms:modified>
</cp:coreProperties>
</file>