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tsui891\Desktop\【記録媒体】農村まるごとH29改正様式\"/>
    </mc:Choice>
  </mc:AlternateContent>
  <bookViews>
    <workbookView xWindow="-15" yWindow="5400" windowWidth="19230" windowHeight="5445"/>
  </bookViews>
  <sheets>
    <sheet name="記入様式" sheetId="2" r:id="rId1"/>
    <sheet name="記入例" sheetId="7" r:id="rId2"/>
    <sheet name="必須活動チェックリスト" sheetId="6" state="hidden" r:id="rId3"/>
    <sheet name="施設又はテーマ-活動項目" sheetId="3" state="hidden" r:id="rId4"/>
    <sheet name="活動項目-取組" sheetId="4" state="hidden" r:id="rId5"/>
  </sheets>
  <definedNames>
    <definedName name="_xlnm.Print_Area" localSheetId="1">記入例!$A$1:$Y$19</definedName>
    <definedName name="_xlnm.Print_Area" localSheetId="2">必須活動チェックリスト!$B$1:$J$50</definedName>
    <definedName name="_xlnm.Print_Titles" localSheetId="0">記入様式!$1:$9</definedName>
    <definedName name="_xlnm.Print_Titles" localSheetId="1">記入例!$1:$9</definedName>
    <definedName name="U字フリューム等既設水路の再布設_水路本体の補修">'活動項目-取組'!$K$4:$K$9</definedName>
    <definedName name="ゲート_バルブの更新_ため池付帯施設の補修">'活動項目-取組'!$AF$4:$AF$9</definedName>
    <definedName name="ゲート_ポンプの更新_水路付帯施設の更新">'活動項目-取組'!$R$4:$R$9</definedName>
    <definedName name="ゲート_ポンプの補修_水路付帯施設の補修">'活動項目-取組'!$P$4:$P$9</definedName>
    <definedName name="ため池">'施設又はテーマ-活動項目'!$F$3:$F$8</definedName>
    <definedName name="ため池の草刈り">'活動項目-取組'!$E$13</definedName>
    <definedName name="ため池の泥上げ">'活動項目-取組'!$E$16</definedName>
    <definedName name="安全施設の更新_水路付帯施設の更新">'活動項目-取組'!$S$4:$S$9</definedName>
    <definedName name="安全施設の設置_ため池付帯施設の補修">'活動項目-取組'!$AG$4:$AG$9</definedName>
    <definedName name="安全施設の補修_ため池付帯施設の補修">'活動項目-取組'!$AE$4:$AE$9</definedName>
    <definedName name="安全施設の補修_水路付帯施設の補修">'活動項目-取組'!$Q$4:$Q$9</definedName>
    <definedName name="異常気象時の対応">'活動項目-取組'!$C$4:$C$5</definedName>
    <definedName name="一路線全体の更新_水路本体の更新">'活動項目-取組'!$M$4:$M$9</definedName>
    <definedName name="機能診断">'活動項目-取組'!$A$34:$A$34</definedName>
    <definedName name="機能診断・補修技術等の研修">'活動項目-取組'!$A$18:$A$20</definedName>
    <definedName name="啓発・普及">'活動項目-取組'!$E$36:$E$41</definedName>
    <definedName name="景観形成・生活環境保全">'活動項目-取組'!$G$15:$G$20</definedName>
    <definedName name="畦畔・農用地法面・防風林などの草刈り">'活動項目-取組'!$A$40:$A$41</definedName>
    <definedName name="畦畔・農用地法面等">'活動項目-取組'!$C$8:$C$9</definedName>
    <definedName name="計画策定">'活動項目-取組'!$E$27:$E$33</definedName>
    <definedName name="公共用水域の水質保全活動">'活動項目-取組'!$G$31:$G$32</definedName>
    <definedName name="洪水吐の補修_ため池付帯施設の補修">'活動項目-取組'!$AD$4:$AD$9</definedName>
    <definedName name="施設の適正管理">'活動項目-取組'!$A$44:$A$53</definedName>
    <definedName name="施設又はテーマ">'施設又はテーマ-活動項目'!$A$2:$K$2</definedName>
    <definedName name="資源循環">'活動項目-取組'!$G$28</definedName>
    <definedName name="事務・会議・共通">'施設又はテーマ-活動項目'!$A$3:$A$9</definedName>
    <definedName name="事務・組織・運営等研修">'活動項目-取組'!$A$7:$A$7</definedName>
    <definedName name="事務処理">'活動項目-取組'!$G$35:$G$36</definedName>
    <definedName name="持続的な畦畔管理">'活動項目-取組'!$I$49:$I$50</definedName>
    <definedName name="持続的な水管理">'活動項目-取組'!$I$32:$I$33</definedName>
    <definedName name="取水施設の補修_ため池付帯施設の補修">'活動項目-取組'!$AC$4:$AC$9</definedName>
    <definedName name="集水桝_分水桝の補修_水路付帯施設の補修">'活動項目-取組'!$O$4:$O$9</definedName>
    <definedName name="循環かんがい施設の水質保全">'活動項目-取組'!$I$23</definedName>
    <definedName name="浄化水路による水質保全">'活動項目-取組'!$I$26</definedName>
    <definedName name="水環境の回復">'活動項目-取組'!$I$46</definedName>
    <definedName name="水質保全">'活動項目-取組'!$G$4:$G$12</definedName>
    <definedName name="水田の貯留機能向上活動">'活動項目-取組'!$G$39</definedName>
    <definedName name="水田貯留機能増進・地下水かん養">'活動項目-取組'!$G$23:$G$25</definedName>
    <definedName name="水路">'施設又はテーマ-活動項目'!$D$3:$D$8</definedName>
    <definedName name="水路の草刈り">'活動項目-取組'!$C$19:$C$20</definedName>
    <definedName name="水路の泥上げ">'活動項目-取組'!$C$23:$C$24</definedName>
    <definedName name="水路の補修">'活動項目-取組'!$C$27:$C$36</definedName>
    <definedName name="生態系保全">'活動項目-取組'!$E$44:$E$50</definedName>
    <definedName name="生物多様性の回復">'活動項目-取組'!$G$45:$G$48</definedName>
    <definedName name="生物多様性保全水路整備_排水路">'活動項目-取組'!$T$4:$T$9</definedName>
    <definedName name="専門家の指導">'活動項目-取組'!$I$53</definedName>
    <definedName name="洗掘箇所の補修_ため池本体の補修">'活動項目-取組'!$AA$4:$AA$9</definedName>
    <definedName name="全施設">'施設又はテーマ-活動項目'!$B$3:$B$5</definedName>
    <definedName name="全施設の草刈り">'活動項目-取組'!$G$42</definedName>
    <definedName name="素掘り水路からコンクリート水路への更新_水路本体の更新">'活動項目-取組'!$N$4:$N$9</definedName>
    <definedName name="総会">'活動項目-取組'!$C$55:$C$56</definedName>
    <definedName name="側溝の泥上げ">'活動項目-取組'!$E$4</definedName>
    <definedName name="側溝蓋の設置_農道付帯施設の更新">'活動項目-取組'!$Y$4:$Y$9</definedName>
    <definedName name="側壁の嵩上げ_水路本体の補修">'活動項目-取組'!$L$4:$L$9</definedName>
    <definedName name="多面的機能の増進を図る活動">'活動項目-取組'!$A$23:$A$30</definedName>
    <definedName name="地域資源の適切な保全管理のための推進活動">'活動項目-取組'!$A$10:$A$15</definedName>
    <definedName name="地下水涵養">'活動項目-取組'!$I$29</definedName>
    <definedName name="長寿命化_ため池整備">'施設又はテーマ-活動項目'!$J$3:$J$9</definedName>
    <definedName name="長寿命化_水路整備">'施設又はテーマ-活動項目'!$H$3:$H$14</definedName>
    <definedName name="長寿命化_農道整備">'施設又はテーマ-活動項目'!$I$3:$I$8</definedName>
    <definedName name="提体">'活動項目-取組'!$E$19:$E$24</definedName>
    <definedName name="点検">'活動項目-取組'!$A$32:$A$33</definedName>
    <definedName name="点検・機能診断">'活動項目-取組'!$A$32</definedName>
    <definedName name="土壌流出防止">'活動項目-取組'!$I$36:$I$37</definedName>
    <definedName name="土側溝をコンクリート側溝に更新_農道付帯施設の更新">'活動項目-取組'!$Z$4:$Z$9</definedName>
    <definedName name="年度活動計画の策定">'活動項目-取組'!$A$4</definedName>
    <definedName name="農村環境保全活動">'施設又はテーマ-活動項目'!$G$3:$G$12</definedName>
    <definedName name="農村環境保全活動の幅広い展開">'施設又はテーマ-活動項目'!$K$3:$K$11</definedName>
    <definedName name="農村保全活動の幅広い展開">'施設又はテーマ-活動項目'!$K$3:$K$11</definedName>
    <definedName name="農地施設">'活動項目-取組'!$C$12:$C$16</definedName>
    <definedName name="農道">'施設又はテーマ-活動項目'!$E$3:$E$8</definedName>
    <definedName name="農道の補修">'活動項目-取組'!$E$7:$E$10</definedName>
    <definedName name="農道側溝の補修_農道付帯施設の補修">'活動項目-取組'!$X$4:$X$9</definedName>
    <definedName name="農道路肩_農道法面の補修_農道本体の補修">'活動項目-取組'!$U$4:$U$9</definedName>
    <definedName name="農用地">'施設又はテーマ-活動項目'!$C$3:$C$8</definedName>
    <definedName name="破損部分の補修_水路本体の補修">'活動項目-取組'!$I$4:$I$9</definedName>
    <definedName name="付帯施設">'活動項目-取組'!$C$39:$C$49</definedName>
    <definedName name="舗装の一部打替え_農道本体の補修">'活動項目-取組'!$V$4:$V$9</definedName>
    <definedName name="舗装の打替え_一部__農道本体の補修">'活動項目-取組'!$V$4:$V$9</definedName>
    <definedName name="未舗装農道を舗装_農道本体の更新">'活動項目-取組'!$W$4:$W$9</definedName>
    <definedName name="遊休農地発生防止のための保全管理">'活動項目-取組'!$A$37</definedName>
    <definedName name="路肩・法面の草刈り">'活動項目-取組'!$C$52</definedName>
    <definedName name="漏水箇所の補修_ため池本体の補修">'活動項目-取組'!$AB$4:$AB$9</definedName>
    <definedName name="老朽化部分の補修_水路本体の補修">'活動項目-取組'!$J$4:$J$9</definedName>
  </definedNames>
  <calcPr calcId="162913"/>
</workbook>
</file>

<file path=xl/calcChain.xml><?xml version="1.0" encoding="utf-8"?>
<calcChain xmlns="http://schemas.openxmlformats.org/spreadsheetml/2006/main">
  <c r="E10" i="2" l="1"/>
  <c r="F10" i="2"/>
  <c r="E11" i="2"/>
  <c r="F11" i="2"/>
  <c r="E12" i="2"/>
  <c r="F12" i="2"/>
  <c r="E13" i="2"/>
  <c r="F13" i="2"/>
  <c r="E14" i="2"/>
  <c r="F14" i="2"/>
  <c r="E15" i="2"/>
  <c r="F15" i="2"/>
  <c r="E16" i="2"/>
  <c r="F16" i="2"/>
  <c r="E17" i="2"/>
  <c r="F17" i="2"/>
  <c r="E18" i="2"/>
  <c r="F18" i="2"/>
  <c r="E19" i="2"/>
  <c r="F19" i="2"/>
  <c r="E20" i="2"/>
  <c r="F20" i="2"/>
  <c r="E21" i="2"/>
  <c r="F21" i="2"/>
  <c r="E22" i="2"/>
  <c r="F22" i="2"/>
  <c r="E23" i="2"/>
  <c r="F23" i="2"/>
  <c r="E24" i="2"/>
  <c r="F24" i="2"/>
  <c r="E25" i="2"/>
  <c r="F25" i="2"/>
  <c r="E26" i="2"/>
  <c r="F26" i="2"/>
  <c r="E27" i="2"/>
  <c r="F27" i="2"/>
  <c r="E28" i="2"/>
  <c r="F28" i="2"/>
  <c r="E29" i="2"/>
  <c r="F29" i="2"/>
  <c r="E30" i="2"/>
  <c r="F30" i="2"/>
  <c r="E31" i="2"/>
  <c r="F31" i="2"/>
  <c r="E32" i="2"/>
  <c r="F32" i="2"/>
  <c r="E33" i="2"/>
  <c r="F33" i="2"/>
  <c r="E34" i="2"/>
  <c r="F34" i="2"/>
  <c r="E35" i="2"/>
  <c r="F35" i="2"/>
  <c r="E36" i="2"/>
  <c r="F36" i="2"/>
  <c r="E37" i="2"/>
  <c r="F37" i="2"/>
  <c r="E38" i="2"/>
  <c r="F38" i="2"/>
  <c r="E39" i="2"/>
  <c r="F39" i="2"/>
  <c r="E40" i="2"/>
  <c r="F40" i="2"/>
  <c r="E41" i="2"/>
  <c r="F41" i="2"/>
  <c r="E42" i="2"/>
  <c r="F42" i="2"/>
  <c r="E43" i="2"/>
  <c r="F43" i="2"/>
  <c r="E44" i="2"/>
  <c r="F44" i="2"/>
  <c r="E45" i="2"/>
  <c r="F45" i="2"/>
  <c r="E46" i="2"/>
  <c r="F46" i="2"/>
  <c r="E47" i="2"/>
  <c r="F47" i="2"/>
  <c r="E48" i="2"/>
  <c r="F48" i="2"/>
  <c r="E49" i="2"/>
  <c r="F49" i="2"/>
  <c r="E50" i="2"/>
  <c r="F50" i="2"/>
  <c r="E51" i="2"/>
  <c r="F51" i="2"/>
  <c r="E52" i="2"/>
  <c r="F52" i="2"/>
  <c r="E53" i="2"/>
  <c r="F53" i="2"/>
  <c r="E54" i="2"/>
  <c r="F54" i="2"/>
  <c r="E55" i="2"/>
  <c r="F55" i="2"/>
  <c r="E56" i="2"/>
  <c r="F56" i="2"/>
  <c r="E57" i="2"/>
  <c r="F57" i="2"/>
  <c r="E18" i="7" l="1"/>
  <c r="F18" i="7"/>
  <c r="F17" i="7"/>
  <c r="E17" i="7"/>
  <c r="F16" i="7"/>
  <c r="E16" i="7"/>
  <c r="F14" i="7"/>
  <c r="E14" i="7"/>
  <c r="F13" i="7"/>
  <c r="F12" i="7"/>
  <c r="E12" i="7"/>
  <c r="F11" i="7"/>
  <c r="E11" i="7"/>
  <c r="F10" i="7"/>
  <c r="E10" i="7"/>
  <c r="F45" i="6" l="1"/>
  <c r="F46" i="6"/>
  <c r="F47" i="6"/>
  <c r="F48" i="6"/>
  <c r="F49" i="6"/>
  <c r="F50" i="6"/>
  <c r="F44" i="6"/>
  <c r="F43" i="6"/>
  <c r="F42" i="6"/>
  <c r="F30" i="6"/>
  <c r="F31" i="6"/>
  <c r="F32" i="6"/>
  <c r="F33" i="6"/>
  <c r="F34" i="6"/>
  <c r="F29" i="6"/>
  <c r="G44" i="6" l="1"/>
  <c r="H44" i="6" s="1"/>
  <c r="H42" i="6"/>
  <c r="I29" i="6"/>
  <c r="F41" i="6"/>
  <c r="F40" i="6"/>
  <c r="F39" i="6"/>
  <c r="F38" i="6"/>
  <c r="F37" i="6"/>
  <c r="F36" i="6"/>
  <c r="F35" i="6"/>
  <c r="J29" i="6"/>
  <c r="I28" i="6"/>
  <c r="J28" i="6" s="1"/>
  <c r="I27" i="6"/>
  <c r="J27" i="6" s="1"/>
  <c r="I25" i="6"/>
  <c r="J25" i="6" s="1"/>
  <c r="I24" i="6"/>
  <c r="J24" i="6" s="1"/>
  <c r="I10" i="6"/>
  <c r="J10" i="6" s="1"/>
  <c r="I7" i="6"/>
  <c r="J7" i="6" s="1"/>
  <c r="I4" i="6"/>
  <c r="J4" i="6" s="1"/>
  <c r="I3" i="6"/>
  <c r="J3" i="6" s="1"/>
  <c r="I2" i="6"/>
  <c r="J2" i="6" s="1"/>
  <c r="I42" i="6" l="1"/>
  <c r="J42" i="6" s="1"/>
  <c r="I35" i="6"/>
  <c r="J35" i="6" s="1"/>
  <c r="F19" i="6"/>
  <c r="F20" i="6"/>
  <c r="F21" i="6"/>
  <c r="F22" i="6"/>
  <c r="F23" i="6"/>
  <c r="F18" i="6"/>
  <c r="I26" i="6"/>
  <c r="J26" i="6" s="1"/>
  <c r="F17" i="6" l="1"/>
  <c r="I17" i="6" s="1"/>
  <c r="J18" i="6" s="1"/>
  <c r="I16" i="6"/>
  <c r="J16" i="6" s="1"/>
  <c r="I13" i="6"/>
  <c r="J13" i="6" s="1"/>
  <c r="I11" i="6"/>
  <c r="J11" i="6" s="1"/>
  <c r="I8" i="6"/>
  <c r="J8" i="6" s="1"/>
  <c r="I5" i="6"/>
  <c r="J5" i="6" s="1"/>
  <c r="F14" i="6" l="1"/>
  <c r="F51" i="6"/>
  <c r="F12" i="6"/>
  <c r="F9" i="6"/>
  <c r="I15" i="6"/>
  <c r="J15" i="6" s="1"/>
  <c r="I6" i="6"/>
  <c r="J6" i="6" s="1"/>
  <c r="I12" i="6" l="1"/>
  <c r="J12" i="6" s="1"/>
  <c r="I9" i="6"/>
  <c r="J9" i="6" s="1"/>
  <c r="I14" i="6"/>
  <c r="J14" i="6" s="1"/>
  <c r="F59" i="2"/>
  <c r="E59" i="2"/>
  <c r="F58" i="2"/>
  <c r="E58" i="2"/>
</calcChain>
</file>

<file path=xl/comments1.xml><?xml version="1.0" encoding="utf-8"?>
<comments xmlns="http://schemas.openxmlformats.org/spreadsheetml/2006/main">
  <authors>
    <author>FJ-USER</author>
    <author>waki</author>
  </authors>
  <commentList>
    <comment ref="L8" authorId="0" shapeId="0">
      <text>
        <r>
          <rPr>
            <b/>
            <sz val="20"/>
            <color indexed="81"/>
            <rFont val="ＭＳ Ｐゴシック"/>
            <family val="3"/>
            <charset val="128"/>
          </rPr>
          <t>該当する項目を「■」に変えてください。</t>
        </r>
      </text>
    </comment>
    <comment ref="AA10" authorId="1" shapeId="0">
      <text>
        <r>
          <rPr>
            <sz val="20"/>
            <color indexed="9"/>
            <rFont val="ＭＳ Ｐゴシック"/>
            <family val="3"/>
            <charset val="128"/>
          </rPr>
          <t>次のシートの記入例をご覧下さい。</t>
        </r>
      </text>
    </comment>
  </commentList>
</comments>
</file>

<file path=xl/comments2.xml><?xml version="1.0" encoding="utf-8"?>
<comments xmlns="http://schemas.openxmlformats.org/spreadsheetml/2006/main">
  <authors>
    <author>FJ-USER</author>
  </authors>
  <commentList>
    <comment ref="L8" authorId="0" shapeId="0">
      <text>
        <r>
          <rPr>
            <b/>
            <sz val="20"/>
            <color indexed="81"/>
            <rFont val="ＭＳ Ｐゴシック"/>
            <family val="3"/>
            <charset val="128"/>
          </rPr>
          <t>該当する項目を「■」に変えてください。</t>
        </r>
      </text>
    </comment>
  </commentList>
</comments>
</file>

<file path=xl/sharedStrings.xml><?xml version="1.0" encoding="utf-8"?>
<sst xmlns="http://schemas.openxmlformats.org/spreadsheetml/2006/main" count="1455" uniqueCount="338">
  <si>
    <t>（様式第1-6号）</t>
    <rPh sb="1" eb="3">
      <t>ヨウシキ</t>
    </rPh>
    <rPh sb="3" eb="4">
      <t>ダイ</t>
    </rPh>
    <rPh sb="7" eb="8">
      <t>ゴウ</t>
    </rPh>
    <phoneticPr fontId="1"/>
  </si>
  <si>
    <t>組織名：</t>
    <phoneticPr fontId="1"/>
  </si>
  <si>
    <t>活動実施日時</t>
    <rPh sb="0" eb="2">
      <t>カツドウ</t>
    </rPh>
    <rPh sb="2" eb="4">
      <t>ジッシ</t>
    </rPh>
    <rPh sb="4" eb="6">
      <t>ニチジ</t>
    </rPh>
    <phoneticPr fontId="1"/>
  </si>
  <si>
    <t>活動参加人数</t>
    <rPh sb="0" eb="2">
      <t>カツドウ</t>
    </rPh>
    <rPh sb="2" eb="4">
      <t>サンカ</t>
    </rPh>
    <rPh sb="4" eb="6">
      <t>ニンズウ</t>
    </rPh>
    <phoneticPr fontId="1"/>
  </si>
  <si>
    <t>備考</t>
    <rPh sb="0" eb="2">
      <t>ビコウ</t>
    </rPh>
    <phoneticPr fontId="1"/>
  </si>
  <si>
    <t>実施月日</t>
    <rPh sb="0" eb="2">
      <t>ジッシ</t>
    </rPh>
    <rPh sb="2" eb="4">
      <t>ツキヒ</t>
    </rPh>
    <phoneticPr fontId="1"/>
  </si>
  <si>
    <t>実施時間</t>
    <rPh sb="0" eb="2">
      <t>ジッシ</t>
    </rPh>
    <rPh sb="2" eb="4">
      <t>ジカン</t>
    </rPh>
    <phoneticPr fontId="1"/>
  </si>
  <si>
    <t>総参加人数</t>
    <rPh sb="0" eb="1">
      <t>ソウ</t>
    </rPh>
    <rPh sb="1" eb="3">
      <t>サンカ</t>
    </rPh>
    <rPh sb="3" eb="5">
      <t>ニンズウ</t>
    </rPh>
    <phoneticPr fontId="1"/>
  </si>
  <si>
    <t>農業者</t>
    <rPh sb="0" eb="3">
      <t>ノウギョウシャ</t>
    </rPh>
    <phoneticPr fontId="1"/>
  </si>
  <si>
    <t>農業者以外</t>
    <rPh sb="0" eb="3">
      <t>ノウギョウシャ</t>
    </rPh>
    <rPh sb="3" eb="5">
      <t>イガイ</t>
    </rPh>
    <phoneticPr fontId="1"/>
  </si>
  <si>
    <t>施設又は
テーマ</t>
    <rPh sb="0" eb="2">
      <t>シセツ</t>
    </rPh>
    <rPh sb="2" eb="3">
      <t>マタ</t>
    </rPh>
    <phoneticPr fontId="1"/>
  </si>
  <si>
    <t>時間帯</t>
    <rPh sb="0" eb="3">
      <t>ジカンタイ</t>
    </rPh>
    <phoneticPr fontId="1"/>
  </si>
  <si>
    <t>人</t>
    <rPh sb="0" eb="1">
      <t>ニン</t>
    </rPh>
    <phoneticPr fontId="1"/>
  </si>
  <si>
    <t>畦畔の再構築</t>
    <rPh sb="0" eb="2">
      <t>ケイハン</t>
    </rPh>
    <rPh sb="3" eb="6">
      <t>サイコウチク</t>
    </rPh>
    <phoneticPr fontId="1"/>
  </si>
  <si>
    <t>水路の泥上げ</t>
    <rPh sb="0" eb="2">
      <t>スイロ</t>
    </rPh>
    <rPh sb="3" eb="4">
      <t>ドロ</t>
    </rPh>
    <rPh sb="4" eb="5">
      <t>ア</t>
    </rPh>
    <phoneticPr fontId="1"/>
  </si>
  <si>
    <t>広報活動</t>
    <rPh sb="0" eb="2">
      <t>コウホウ</t>
    </rPh>
    <rPh sb="2" eb="4">
      <t>カツドウ</t>
    </rPh>
    <phoneticPr fontId="1"/>
  </si>
  <si>
    <t>啓発活動</t>
    <rPh sb="0" eb="2">
      <t>ケイハツ</t>
    </rPh>
    <rPh sb="2" eb="4">
      <t>カツドウ</t>
    </rPh>
    <phoneticPr fontId="1"/>
  </si>
  <si>
    <t>水田からの排水（濁水）管理</t>
    <rPh sb="0" eb="2">
      <t>スイデン</t>
    </rPh>
    <rPh sb="5" eb="7">
      <t>ハイスイ</t>
    </rPh>
    <rPh sb="8" eb="10">
      <t>ダクスイ</t>
    </rPh>
    <rPh sb="11" eb="13">
      <t>カンリ</t>
    </rPh>
    <phoneticPr fontId="1"/>
  </si>
  <si>
    <t>水質モニタリングの実施・記録管理</t>
    <rPh sb="0" eb="2">
      <t>スイシツ</t>
    </rPh>
    <rPh sb="9" eb="11">
      <t>ジッシ</t>
    </rPh>
    <rPh sb="12" eb="14">
      <t>キロク</t>
    </rPh>
    <rPh sb="14" eb="16">
      <t>カンリ</t>
    </rPh>
    <phoneticPr fontId="1"/>
  </si>
  <si>
    <t>生物の生息状況の把握</t>
    <rPh sb="0" eb="2">
      <t>セイブツ</t>
    </rPh>
    <rPh sb="3" eb="5">
      <t>セイソク</t>
    </rPh>
    <rPh sb="5" eb="7">
      <t>ジョウキョウ</t>
    </rPh>
    <rPh sb="8" eb="10">
      <t>ハアク</t>
    </rPh>
    <phoneticPr fontId="1"/>
  </si>
  <si>
    <t>希少種の監視</t>
    <rPh sb="0" eb="3">
      <t>キショウシュ</t>
    </rPh>
    <rPh sb="4" eb="6">
      <t>カンシ</t>
    </rPh>
    <phoneticPr fontId="1"/>
  </si>
  <si>
    <t>景観形成のための施設への植栽等</t>
    <rPh sb="0" eb="2">
      <t>ケイカン</t>
    </rPh>
    <rPh sb="2" eb="4">
      <t>ケイセイ</t>
    </rPh>
    <rPh sb="8" eb="10">
      <t>シセツ</t>
    </rPh>
    <rPh sb="12" eb="14">
      <t>ショクサイ</t>
    </rPh>
    <rPh sb="14" eb="15">
      <t>トウ</t>
    </rPh>
    <phoneticPr fontId="1"/>
  </si>
  <si>
    <t>活動内容</t>
    <rPh sb="0" eb="2">
      <t>カツドウ</t>
    </rPh>
    <rPh sb="2" eb="4">
      <t>ナイヨウ</t>
    </rPh>
    <phoneticPr fontId="1"/>
  </si>
  <si>
    <t>活動区分</t>
    <rPh sb="0" eb="2">
      <t>カツドウ</t>
    </rPh>
    <rPh sb="2" eb="4">
      <t>クブン</t>
    </rPh>
    <phoneticPr fontId="1"/>
  </si>
  <si>
    <t>きめ細やかな雑草対策</t>
    <rPh sb="2" eb="3">
      <t>コマ</t>
    </rPh>
    <rPh sb="6" eb="8">
      <t>ザッソウ</t>
    </rPh>
    <rPh sb="8" eb="10">
      <t>タイサク</t>
    </rPh>
    <phoneticPr fontId="1"/>
  </si>
  <si>
    <t>具体的な活動内容＜（　）書きは長寿命化の場合＞</t>
    <rPh sb="0" eb="3">
      <t>グタイテキ</t>
    </rPh>
    <rPh sb="4" eb="6">
      <t>カツドウ</t>
    </rPh>
    <rPh sb="6" eb="8">
      <t>ナイヨウ</t>
    </rPh>
    <rPh sb="12" eb="13">
      <t>カ</t>
    </rPh>
    <rPh sb="15" eb="16">
      <t>チョウ</t>
    </rPh>
    <rPh sb="16" eb="18">
      <t>ジュミョウ</t>
    </rPh>
    <rPh sb="18" eb="19">
      <t>カ</t>
    </rPh>
    <rPh sb="20" eb="22">
      <t>バアイ</t>
    </rPh>
    <phoneticPr fontId="1"/>
  </si>
  <si>
    <t>活動項目（対象活動）</t>
    <rPh sb="0" eb="2">
      <t>カツドウ</t>
    </rPh>
    <rPh sb="2" eb="4">
      <t>コウモク</t>
    </rPh>
    <rPh sb="5" eb="7">
      <t>タイショウ</t>
    </rPh>
    <rPh sb="7" eb="9">
      <t>カツドウ</t>
    </rPh>
    <phoneticPr fontId="1"/>
  </si>
  <si>
    <t>取組（取組内容）</t>
    <rPh sb="0" eb="2">
      <t>トリクミ</t>
    </rPh>
    <rPh sb="3" eb="4">
      <t>ト</t>
    </rPh>
    <rPh sb="4" eb="5">
      <t>クミ</t>
    </rPh>
    <rPh sb="5" eb="7">
      <t>ナイヨウ</t>
    </rPh>
    <phoneticPr fontId="1"/>
  </si>
  <si>
    <t>年度活動計画の策定</t>
    <rPh sb="0" eb="2">
      <t>ネンド</t>
    </rPh>
    <rPh sb="2" eb="4">
      <t>カツドウ</t>
    </rPh>
    <rPh sb="4" eb="6">
      <t>ケイカク</t>
    </rPh>
    <rPh sb="7" eb="9">
      <t>サクテイ</t>
    </rPh>
    <phoneticPr fontId="1"/>
  </si>
  <si>
    <t>農用地法面の初期補修</t>
    <rPh sb="0" eb="3">
      <t>ノウヨウチ</t>
    </rPh>
    <rPh sb="3" eb="5">
      <t>ノリメン</t>
    </rPh>
    <rPh sb="6" eb="8">
      <t>ショキ</t>
    </rPh>
    <rPh sb="8" eb="10">
      <t>ホシュウ</t>
    </rPh>
    <phoneticPr fontId="1"/>
  </si>
  <si>
    <t>水路法面の初期補修</t>
    <rPh sb="0" eb="2">
      <t>スイロ</t>
    </rPh>
    <rPh sb="2" eb="4">
      <t>ノリメン</t>
    </rPh>
    <rPh sb="5" eb="7">
      <t>ショキ</t>
    </rPh>
    <rPh sb="7" eb="9">
      <t>ホシュウ</t>
    </rPh>
    <phoneticPr fontId="1"/>
  </si>
  <si>
    <t>水質保全計画の策定</t>
    <rPh sb="0" eb="2">
      <t>スイシツ</t>
    </rPh>
    <rPh sb="2" eb="4">
      <t>ホゼン</t>
    </rPh>
    <rPh sb="4" eb="6">
      <t>ケイカク</t>
    </rPh>
    <rPh sb="7" eb="9">
      <t>サクテイ</t>
    </rPh>
    <phoneticPr fontId="1"/>
  </si>
  <si>
    <t>農業者に対する意向調査、農業者による現地調査</t>
    <rPh sb="0" eb="3">
      <t>ノウギョウシャ</t>
    </rPh>
    <rPh sb="4" eb="5">
      <t>タイ</t>
    </rPh>
    <rPh sb="7" eb="9">
      <t>イコウ</t>
    </rPh>
    <rPh sb="9" eb="11">
      <t>チョウサ</t>
    </rPh>
    <rPh sb="12" eb="15">
      <t>ノウギョウシャ</t>
    </rPh>
    <rPh sb="18" eb="20">
      <t>ゲンチ</t>
    </rPh>
    <rPh sb="20" eb="22">
      <t>チョウサ</t>
    </rPh>
    <phoneticPr fontId="1"/>
  </si>
  <si>
    <t>農地維持
資源向上（長寿命化）
資源保全プラン</t>
    <rPh sb="0" eb="2">
      <t>ノウチ</t>
    </rPh>
    <rPh sb="2" eb="4">
      <t>イジ</t>
    </rPh>
    <phoneticPr fontId="1"/>
  </si>
  <si>
    <t xml:space="preserve">調査・計画
</t>
    <rPh sb="0" eb="2">
      <t>チョウサ</t>
    </rPh>
    <rPh sb="3" eb="5">
      <t>ケイカク</t>
    </rPh>
    <phoneticPr fontId="1"/>
  </si>
  <si>
    <t>実施活動
啓発・普及
設置等</t>
    <rPh sb="0" eb="2">
      <t>ジッシ</t>
    </rPh>
    <rPh sb="2" eb="4">
      <t>カツドウ</t>
    </rPh>
    <phoneticPr fontId="1"/>
  </si>
  <si>
    <t>事務処理等
研修・会議
発注事務</t>
    <rPh sb="0" eb="2">
      <t>ジム</t>
    </rPh>
    <rPh sb="2" eb="4">
      <t>ショリ</t>
    </rPh>
    <rPh sb="4" eb="5">
      <t>トウ</t>
    </rPh>
    <phoneticPr fontId="1"/>
  </si>
  <si>
    <t>～</t>
    <phoneticPr fontId="1"/>
  </si>
  <si>
    <t>事務・会議・共通</t>
    <rPh sb="0" eb="2">
      <t>ジム</t>
    </rPh>
    <rPh sb="3" eb="5">
      <t>カイギ</t>
    </rPh>
    <rPh sb="6" eb="8">
      <t>キョウツウ</t>
    </rPh>
    <phoneticPr fontId="1"/>
  </si>
  <si>
    <t>農用地</t>
    <rPh sb="0" eb="3">
      <t>ノウヨウチ</t>
    </rPh>
    <phoneticPr fontId="1"/>
  </si>
  <si>
    <t>水路</t>
    <rPh sb="0" eb="2">
      <t>スイロ</t>
    </rPh>
    <phoneticPr fontId="1"/>
  </si>
  <si>
    <t>農道</t>
    <rPh sb="0" eb="2">
      <t>ノウドウ</t>
    </rPh>
    <phoneticPr fontId="1"/>
  </si>
  <si>
    <t>ため池</t>
    <rPh sb="2" eb="3">
      <t>イケ</t>
    </rPh>
    <phoneticPr fontId="1"/>
  </si>
  <si>
    <t>農村環境保全活動</t>
    <rPh sb="0" eb="2">
      <t>ノウソン</t>
    </rPh>
    <rPh sb="2" eb="4">
      <t>カンキョウ</t>
    </rPh>
    <rPh sb="4" eb="6">
      <t>ホゼン</t>
    </rPh>
    <rPh sb="6" eb="8">
      <t>カツドウ</t>
    </rPh>
    <phoneticPr fontId="1"/>
  </si>
  <si>
    <t>年度活動計画の策定</t>
    <rPh sb="0" eb="2">
      <t>ネンド</t>
    </rPh>
    <rPh sb="2" eb="4">
      <t>カツドウ</t>
    </rPh>
    <rPh sb="4" eb="6">
      <t>ケイカク</t>
    </rPh>
    <rPh sb="7" eb="9">
      <t>サクテイ</t>
    </rPh>
    <phoneticPr fontId="1"/>
  </si>
  <si>
    <t>事務・組織・運営等研修</t>
    <rPh sb="0" eb="2">
      <t>ジム</t>
    </rPh>
    <rPh sb="3" eb="5">
      <t>ソシキ</t>
    </rPh>
    <rPh sb="6" eb="8">
      <t>ウンエイ</t>
    </rPh>
    <rPh sb="8" eb="9">
      <t>トウ</t>
    </rPh>
    <rPh sb="9" eb="11">
      <t>ケンシュウ</t>
    </rPh>
    <phoneticPr fontId="1"/>
  </si>
  <si>
    <t>遊休農地発生防止のための保全管理</t>
    <rPh sb="0" eb="2">
      <t>ユウキュウ</t>
    </rPh>
    <rPh sb="2" eb="4">
      <t>ノウチ</t>
    </rPh>
    <rPh sb="4" eb="6">
      <t>ハッセイ</t>
    </rPh>
    <rPh sb="6" eb="8">
      <t>ボウシ</t>
    </rPh>
    <rPh sb="12" eb="14">
      <t>ホゼン</t>
    </rPh>
    <rPh sb="14" eb="16">
      <t>カンリ</t>
    </rPh>
    <phoneticPr fontId="1"/>
  </si>
  <si>
    <t>畦畔・農用地法面・防風林などの草刈り</t>
    <rPh sb="0" eb="2">
      <t>ケイハン</t>
    </rPh>
    <rPh sb="3" eb="6">
      <t>ノウヨウチ</t>
    </rPh>
    <rPh sb="6" eb="8">
      <t>ノリメン</t>
    </rPh>
    <rPh sb="9" eb="12">
      <t>ボウフウリン</t>
    </rPh>
    <rPh sb="15" eb="17">
      <t>クサカ</t>
    </rPh>
    <phoneticPr fontId="1"/>
  </si>
  <si>
    <t>施設の適正管理</t>
    <rPh sb="0" eb="2">
      <t>シセツ</t>
    </rPh>
    <rPh sb="3" eb="5">
      <t>テキセイ</t>
    </rPh>
    <rPh sb="5" eb="7">
      <t>カンリ</t>
    </rPh>
    <phoneticPr fontId="1"/>
  </si>
  <si>
    <t>異常気象時の対応</t>
    <rPh sb="0" eb="2">
      <t>イジョウ</t>
    </rPh>
    <rPh sb="2" eb="4">
      <t>キショウ</t>
    </rPh>
    <rPh sb="4" eb="5">
      <t>ジ</t>
    </rPh>
    <rPh sb="6" eb="8">
      <t>タイオウ</t>
    </rPh>
    <phoneticPr fontId="1"/>
  </si>
  <si>
    <t>水路の草刈り</t>
    <rPh sb="0" eb="2">
      <t>スイロ</t>
    </rPh>
    <rPh sb="3" eb="5">
      <t>クサカ</t>
    </rPh>
    <phoneticPr fontId="1"/>
  </si>
  <si>
    <t>水路の泥上げ</t>
    <rPh sb="0" eb="2">
      <t>スイロ</t>
    </rPh>
    <rPh sb="3" eb="4">
      <t>ドロ</t>
    </rPh>
    <rPh sb="4" eb="5">
      <t>ア</t>
    </rPh>
    <phoneticPr fontId="1"/>
  </si>
  <si>
    <t>路肩・法面の草刈り</t>
    <rPh sb="0" eb="2">
      <t>ロカタ</t>
    </rPh>
    <rPh sb="3" eb="5">
      <t>ノリメン</t>
    </rPh>
    <rPh sb="6" eb="8">
      <t>クサカ</t>
    </rPh>
    <phoneticPr fontId="1"/>
  </si>
  <si>
    <t>側溝の泥上げ</t>
    <rPh sb="0" eb="2">
      <t>ソッコウ</t>
    </rPh>
    <rPh sb="3" eb="4">
      <t>ドロ</t>
    </rPh>
    <rPh sb="4" eb="5">
      <t>ア</t>
    </rPh>
    <phoneticPr fontId="1"/>
  </si>
  <si>
    <t>ため池の草刈り</t>
    <rPh sb="2" eb="3">
      <t>イケ</t>
    </rPh>
    <rPh sb="4" eb="6">
      <t>クサカ</t>
    </rPh>
    <phoneticPr fontId="1"/>
  </si>
  <si>
    <t>ため池の泥上げ</t>
    <rPh sb="2" eb="3">
      <t>イケ</t>
    </rPh>
    <rPh sb="4" eb="5">
      <t>ドロ</t>
    </rPh>
    <rPh sb="5" eb="6">
      <t>ア</t>
    </rPh>
    <phoneticPr fontId="1"/>
  </si>
  <si>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1"/>
  </si>
  <si>
    <t>機能診断</t>
    <rPh sb="0" eb="2">
      <t>キノウ</t>
    </rPh>
    <rPh sb="2" eb="4">
      <t>シンダン</t>
    </rPh>
    <phoneticPr fontId="1"/>
  </si>
  <si>
    <t>機能診断・補修技術等の研修</t>
    <rPh sb="0" eb="2">
      <t>キノウ</t>
    </rPh>
    <rPh sb="2" eb="4">
      <t>シンダン</t>
    </rPh>
    <rPh sb="5" eb="7">
      <t>ホシュウ</t>
    </rPh>
    <rPh sb="7" eb="9">
      <t>ギジュツ</t>
    </rPh>
    <rPh sb="9" eb="10">
      <t>トウ</t>
    </rPh>
    <rPh sb="11" eb="13">
      <t>ケンシュウ</t>
    </rPh>
    <phoneticPr fontId="1"/>
  </si>
  <si>
    <t>畦畔・農用地法面等</t>
    <rPh sb="0" eb="2">
      <t>ケイハン</t>
    </rPh>
    <rPh sb="3" eb="6">
      <t>ノウヨウチ</t>
    </rPh>
    <rPh sb="6" eb="8">
      <t>ノリメン</t>
    </rPh>
    <rPh sb="8" eb="9">
      <t>トウ</t>
    </rPh>
    <phoneticPr fontId="1"/>
  </si>
  <si>
    <t>提体</t>
    <rPh sb="0" eb="2">
      <t>テイタイ</t>
    </rPh>
    <phoneticPr fontId="1"/>
  </si>
  <si>
    <t>計画策定</t>
    <rPh sb="0" eb="2">
      <t>ケイカク</t>
    </rPh>
    <rPh sb="2" eb="4">
      <t>サクテイ</t>
    </rPh>
    <phoneticPr fontId="1"/>
  </si>
  <si>
    <t>啓発・普及</t>
    <rPh sb="0" eb="2">
      <t>ケイハツ</t>
    </rPh>
    <rPh sb="3" eb="5">
      <t>フキュウ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</si>
  <si>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</si>
  <si>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</si>
  <si>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</si>
  <si>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水田貯留機能増進・地下水かん養</t>
    <rPh sb="0" eb="2">
      <t>スイデン</t>
    </rPh>
    <rPh sb="2" eb="4">
      <t>チョリュウ</t>
    </rPh>
    <rPh sb="4" eb="6">
      <t>キノウ</t>
    </rPh>
    <rPh sb="6" eb="8">
      <t>ゾウシン</t>
    </rPh>
    <rPh sb="9" eb="12">
      <t>チカスイ</t>
    </rPh>
    <rPh sb="14" eb="15">
      <t>ヨウ</t>
    </rPh>
    <phoneticPr fontId="1"/>
  </si>
  <si>
    <t>資源循環</t>
    <rPh sb="0" eb="2">
      <t>シゲン</t>
    </rPh>
    <rPh sb="2" eb="4">
      <t>ジュンカン</t>
    </rPh>
    <phoneticPr fontId="1"/>
  </si>
  <si>
    <t>公共用水域の水質保全活動</t>
    <rPh sb="0" eb="2">
      <t>コウキョウ</t>
    </rPh>
    <rPh sb="2" eb="4">
      <t>ヨウスイ</t>
    </rPh>
    <rPh sb="4" eb="5">
      <t>イキ</t>
    </rPh>
    <rPh sb="6" eb="8">
      <t>スイシツ</t>
    </rPh>
    <rPh sb="8" eb="10">
      <t>ホゼン</t>
    </rPh>
    <rPh sb="10" eb="12">
      <t>カツドウ</t>
    </rPh>
    <phoneticPr fontId="1"/>
  </si>
  <si>
    <t>多面的機能の増進を図る活動</t>
    <rPh sb="0" eb="3">
      <t>タメンテキ</t>
    </rPh>
    <rPh sb="3" eb="5">
      <t>キノウ</t>
    </rPh>
    <rPh sb="6" eb="8">
      <t>ゾウシン</t>
    </rPh>
    <rPh sb="9" eb="10">
      <t>ハカ</t>
    </rPh>
    <rPh sb="11" eb="13">
      <t>カツドウ</t>
    </rPh>
    <phoneticPr fontId="1"/>
  </si>
  <si>
    <t>遊休農地発生防止のための保全管理</t>
    <rPh sb="0" eb="2">
      <t>ユウキュウ</t>
    </rPh>
    <rPh sb="2" eb="4">
      <t>ノウチ</t>
    </rPh>
    <rPh sb="4" eb="6">
      <t>ハッセイ</t>
    </rPh>
    <rPh sb="6" eb="8">
      <t>ボウシ</t>
    </rPh>
    <rPh sb="12" eb="14">
      <t>ホゼン</t>
    </rPh>
    <rPh sb="14" eb="16">
      <t>カンリ</t>
    </rPh>
    <phoneticPr fontId="1"/>
  </si>
  <si>
    <t>畦畔・農用地法面等の草刈り</t>
    <rPh sb="0" eb="2">
      <t>ケイハン</t>
    </rPh>
    <rPh sb="3" eb="6">
      <t>ノウヨウチ</t>
    </rPh>
    <rPh sb="6" eb="8">
      <t>ノリメン</t>
    </rPh>
    <rPh sb="8" eb="9">
      <t>トウ</t>
    </rPh>
    <rPh sb="10" eb="12">
      <t>クサカ</t>
    </rPh>
    <phoneticPr fontId="1"/>
  </si>
  <si>
    <t>防風林の枝払い・下草の草刈り</t>
    <rPh sb="0" eb="3">
      <t>ボウフウリン</t>
    </rPh>
    <rPh sb="4" eb="5">
      <t>エダ</t>
    </rPh>
    <rPh sb="5" eb="6">
      <t>ハラ</t>
    </rPh>
    <rPh sb="8" eb="10">
      <t>シタクサ</t>
    </rPh>
    <rPh sb="11" eb="13">
      <t>クサカ</t>
    </rPh>
    <phoneticPr fontId="1"/>
  </si>
  <si>
    <t>異常気象後の見回り</t>
    <rPh sb="0" eb="2">
      <t>イジョウ</t>
    </rPh>
    <rPh sb="2" eb="4">
      <t>キショウ</t>
    </rPh>
    <rPh sb="4" eb="5">
      <t>ゴ</t>
    </rPh>
    <rPh sb="6" eb="8">
      <t>ミマワ</t>
    </rPh>
    <phoneticPr fontId="1"/>
  </si>
  <si>
    <t>異常気象後の応急措置</t>
    <rPh sb="0" eb="2">
      <t>イジョウ</t>
    </rPh>
    <rPh sb="2" eb="4">
      <t>キショウ</t>
    </rPh>
    <rPh sb="4" eb="5">
      <t>ゴ</t>
    </rPh>
    <rPh sb="6" eb="8">
      <t>オウキュウ</t>
    </rPh>
    <rPh sb="8" eb="10">
      <t>ソチ</t>
    </rPh>
    <phoneticPr fontId="1"/>
  </si>
  <si>
    <t>水路の草刈り</t>
    <rPh sb="0" eb="2">
      <t>スイロ</t>
    </rPh>
    <rPh sb="3" eb="5">
      <t>クサカ</t>
    </rPh>
    <phoneticPr fontId="1"/>
  </si>
  <si>
    <t>ポンプ場、調整施設等の草刈り</t>
    <rPh sb="3" eb="4">
      <t>ジョウ</t>
    </rPh>
    <rPh sb="5" eb="7">
      <t>チョウセイ</t>
    </rPh>
    <rPh sb="7" eb="9">
      <t>シセツ</t>
    </rPh>
    <rPh sb="9" eb="10">
      <t>トウ</t>
    </rPh>
    <rPh sb="11" eb="13">
      <t>クサカ</t>
    </rPh>
    <phoneticPr fontId="1"/>
  </si>
  <si>
    <t>ポンプ吸水槽等の泥上げ</t>
    <rPh sb="3" eb="5">
      <t>キュウスイ</t>
    </rPh>
    <rPh sb="5" eb="6">
      <t>ソウ</t>
    </rPh>
    <rPh sb="6" eb="7">
      <t>トウ</t>
    </rPh>
    <rPh sb="8" eb="9">
      <t>ドロ</t>
    </rPh>
    <rPh sb="9" eb="10">
      <t>ア</t>
    </rPh>
    <phoneticPr fontId="1"/>
  </si>
  <si>
    <t>路肩・法面の草刈り</t>
    <rPh sb="0" eb="2">
      <t>ロカタ</t>
    </rPh>
    <rPh sb="3" eb="5">
      <t>ノリメン</t>
    </rPh>
    <rPh sb="6" eb="8">
      <t>クサカ</t>
    </rPh>
    <phoneticPr fontId="1"/>
  </si>
  <si>
    <t>側溝の泥上げ</t>
    <rPh sb="0" eb="2">
      <t>ソッコウ</t>
    </rPh>
    <rPh sb="3" eb="4">
      <t>ドロ</t>
    </rPh>
    <rPh sb="4" eb="5">
      <t>ア</t>
    </rPh>
    <phoneticPr fontId="1"/>
  </si>
  <si>
    <t>ため池の草刈り</t>
    <rPh sb="2" eb="3">
      <t>イケ</t>
    </rPh>
    <rPh sb="4" eb="6">
      <t>クサカ</t>
    </rPh>
    <phoneticPr fontId="1"/>
  </si>
  <si>
    <t>ため池の泥上げ</t>
    <rPh sb="2" eb="3">
      <t>イケ</t>
    </rPh>
    <rPh sb="4" eb="5">
      <t>ドロ</t>
    </rPh>
    <rPh sb="5" eb="6">
      <t>ア</t>
    </rPh>
    <phoneticPr fontId="1"/>
  </si>
  <si>
    <t>農業者による検討会の開催</t>
    <rPh sb="0" eb="3">
      <t>ノウギョウシャ</t>
    </rPh>
    <rPh sb="6" eb="9">
      <t>ケントウカイ</t>
    </rPh>
    <rPh sb="10" eb="12">
      <t>カイサイ</t>
    </rPh>
    <phoneticPr fontId="1"/>
  </si>
  <si>
    <t>不在村地主との連絡体制の整備、調整、それに必要な調査</t>
    <rPh sb="0" eb="2">
      <t>フザイ</t>
    </rPh>
    <rPh sb="2" eb="3">
      <t>ムラ</t>
    </rPh>
    <rPh sb="3" eb="5">
      <t>ジヌシ</t>
    </rPh>
    <rPh sb="7" eb="9">
      <t>レンラク</t>
    </rPh>
    <rPh sb="9" eb="11">
      <t>タイセイ</t>
    </rPh>
    <rPh sb="12" eb="14">
      <t>セイビ</t>
    </rPh>
    <rPh sb="15" eb="17">
      <t>チョウセイ</t>
    </rPh>
    <rPh sb="21" eb="23">
      <t>ヒツヨウ</t>
    </rPh>
    <rPh sb="24" eb="26">
      <t>チョウサ</t>
    </rPh>
    <phoneticPr fontId="1"/>
  </si>
  <si>
    <t>地域住民等との意見交換・ワークショップ・交流会の開催</t>
    <rPh sb="0" eb="2">
      <t>チイキ</t>
    </rPh>
    <rPh sb="2" eb="4">
      <t>ジュウミン</t>
    </rPh>
    <rPh sb="4" eb="5">
      <t>トウ</t>
    </rPh>
    <rPh sb="7" eb="9">
      <t>イケン</t>
    </rPh>
    <rPh sb="9" eb="11">
      <t>コウカン</t>
    </rPh>
    <rPh sb="20" eb="23">
      <t>コウリュウカイ</t>
    </rPh>
    <rPh sb="24" eb="26">
      <t>カイサイ</t>
    </rPh>
    <phoneticPr fontId="1"/>
  </si>
  <si>
    <t>地域住民等に対する意向調査、地域住民等との集落内調査</t>
    <rPh sb="0" eb="2">
      <t>チイキ</t>
    </rPh>
    <rPh sb="2" eb="4">
      <t>ジュウミン</t>
    </rPh>
    <rPh sb="4" eb="5">
      <t>トウ</t>
    </rPh>
    <rPh sb="6" eb="7">
      <t>タイ</t>
    </rPh>
    <rPh sb="9" eb="11">
      <t>イコウ</t>
    </rPh>
    <rPh sb="11" eb="13">
      <t>チョウサ</t>
    </rPh>
    <rPh sb="14" eb="19">
      <t>チイキジュウミントウ</t>
    </rPh>
    <rPh sb="21" eb="23">
      <t>シュウラク</t>
    </rPh>
    <rPh sb="23" eb="24">
      <t>ナイ</t>
    </rPh>
    <rPh sb="24" eb="26">
      <t>チョウサ</t>
    </rPh>
    <phoneticPr fontId="1"/>
  </si>
  <si>
    <t>有識者等による研修会、有識者を交えた検討会</t>
    <rPh sb="0" eb="3">
      <t>ユウシキシャ</t>
    </rPh>
    <rPh sb="3" eb="4">
      <t>トウ</t>
    </rPh>
    <rPh sb="7" eb="10">
      <t>ケンシュウカイ</t>
    </rPh>
    <rPh sb="11" eb="14">
      <t>ユウシキシャ</t>
    </rPh>
    <rPh sb="15" eb="16">
      <t>マジ</t>
    </rPh>
    <rPh sb="18" eb="21">
      <t>ケントウカイ</t>
    </rPh>
    <phoneticPr fontId="1"/>
  </si>
  <si>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1"/>
  </si>
  <si>
    <t>老朽化が進む施設の長寿命化のための補修、更新等に関する研修</t>
    <rPh sb="0" eb="3">
      <t>ロウキュウカ</t>
    </rPh>
    <rPh sb="4" eb="5">
      <t>スス</t>
    </rPh>
    <rPh sb="6" eb="8">
      <t>シセツ</t>
    </rPh>
    <rPh sb="9" eb="10">
      <t>チョウ</t>
    </rPh>
    <rPh sb="10" eb="13">
      <t>ジュミョウカ</t>
    </rPh>
    <rPh sb="17" eb="19">
      <t>ホシュウ</t>
    </rPh>
    <rPh sb="20" eb="22">
      <t>コウシン</t>
    </rPh>
    <rPh sb="22" eb="23">
      <t>トウ</t>
    </rPh>
    <rPh sb="24" eb="25">
      <t>カン</t>
    </rPh>
    <rPh sb="27" eb="29">
      <t>ケンシュウ</t>
    </rPh>
    <phoneticPr fontId="1"/>
  </si>
  <si>
    <t>農業用水の保全、農地の保全や地域環境の保全に資する新たな施設の設置等に関する研修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5" eb="26">
      <t>アラ</t>
    </rPh>
    <rPh sb="28" eb="30">
      <t>シセツ</t>
    </rPh>
    <rPh sb="31" eb="33">
      <t>セッチ</t>
    </rPh>
    <rPh sb="33" eb="34">
      <t>トウ</t>
    </rPh>
    <rPh sb="35" eb="36">
      <t>カン</t>
    </rPh>
    <rPh sb="38" eb="40">
      <t>ケンシュウ</t>
    </rPh>
    <phoneticPr fontId="1"/>
  </si>
  <si>
    <t>暗渠施設の清掃</t>
    <rPh sb="0" eb="2">
      <t>アンキョ</t>
    </rPh>
    <rPh sb="2" eb="4">
      <t>シセツ</t>
    </rPh>
    <rPh sb="5" eb="7">
      <t>セイソウ</t>
    </rPh>
    <phoneticPr fontId="1"/>
  </si>
  <si>
    <t>農用地の除れき</t>
    <rPh sb="0" eb="3">
      <t>ノウヨウチ</t>
    </rPh>
    <rPh sb="4" eb="5">
      <t>ジョ</t>
    </rPh>
    <phoneticPr fontId="1"/>
  </si>
  <si>
    <t>鳥獣害防護柵の補修・設置</t>
    <rPh sb="0" eb="2">
      <t>チョウジュウ</t>
    </rPh>
    <rPh sb="2" eb="3">
      <t>ガイ</t>
    </rPh>
    <rPh sb="3" eb="6">
      <t>ボウゴサク</t>
    </rPh>
    <rPh sb="7" eb="9">
      <t>ホシュウ</t>
    </rPh>
    <rPh sb="10" eb="12">
      <t>セッチ</t>
    </rPh>
    <phoneticPr fontId="1"/>
  </si>
  <si>
    <t>防風ネットの補修・設置</t>
    <rPh sb="0" eb="2">
      <t>ボウフウ</t>
    </rPh>
    <rPh sb="6" eb="8">
      <t>ホシュウ</t>
    </rPh>
    <rPh sb="9" eb="11">
      <t>セッチ</t>
    </rPh>
    <phoneticPr fontId="1"/>
  </si>
  <si>
    <t>水路側壁のはらみ修正</t>
    <rPh sb="0" eb="2">
      <t>スイロ</t>
    </rPh>
    <rPh sb="2" eb="4">
      <t>ソクヘキ</t>
    </rPh>
    <rPh sb="8" eb="10">
      <t>シュウセイ</t>
    </rPh>
    <phoneticPr fontId="1"/>
  </si>
  <si>
    <t>目地詰め</t>
    <rPh sb="0" eb="2">
      <t>メジ</t>
    </rPh>
    <rPh sb="2" eb="3">
      <t>ツ</t>
    </rPh>
    <phoneticPr fontId="1"/>
  </si>
  <si>
    <t>不同沈下に対する早期対応</t>
    <rPh sb="0" eb="2">
      <t>フドウ</t>
    </rPh>
    <rPh sb="2" eb="4">
      <t>チンカ</t>
    </rPh>
    <rPh sb="5" eb="6">
      <t>タイ</t>
    </rPh>
    <rPh sb="8" eb="10">
      <t>ソウキ</t>
    </rPh>
    <rPh sb="10" eb="12">
      <t>タイオウ</t>
    </rPh>
    <phoneticPr fontId="1"/>
  </si>
  <si>
    <t>側壁の裏込材の充填、水路耕畔の補修</t>
    <rPh sb="0" eb="2">
      <t>ソクヘキ</t>
    </rPh>
    <rPh sb="3" eb="4">
      <t>ウラ</t>
    </rPh>
    <rPh sb="4" eb="5">
      <t>コ</t>
    </rPh>
    <rPh sb="5" eb="6">
      <t>ザイ</t>
    </rPh>
    <rPh sb="7" eb="9">
      <t>ジュウテン</t>
    </rPh>
    <rPh sb="10" eb="12">
      <t>スイロ</t>
    </rPh>
    <rPh sb="12" eb="13">
      <t>コウ</t>
    </rPh>
    <rPh sb="13" eb="14">
      <t>ハン</t>
    </rPh>
    <rPh sb="15" eb="17">
      <t>ホシュウ</t>
    </rPh>
    <phoneticPr fontId="1"/>
  </si>
  <si>
    <t>水路に付着した藻等の除去</t>
    <rPh sb="0" eb="2">
      <t>スイロ</t>
    </rPh>
    <rPh sb="3" eb="5">
      <t>フチャク</t>
    </rPh>
    <rPh sb="7" eb="8">
      <t>モ</t>
    </rPh>
    <rPh sb="8" eb="9">
      <t>トウ</t>
    </rPh>
    <rPh sb="10" eb="12">
      <t>ジョキョ</t>
    </rPh>
    <phoneticPr fontId="1"/>
  </si>
  <si>
    <t>破損施設の補修</t>
    <rPh sb="0" eb="2">
      <t>ハソン</t>
    </rPh>
    <rPh sb="2" eb="4">
      <t>シセツ</t>
    </rPh>
    <rPh sb="5" eb="7">
      <t>ホシュウ</t>
    </rPh>
    <phoneticPr fontId="1"/>
  </si>
  <si>
    <t>パイプ内の清掃</t>
    <rPh sb="3" eb="4">
      <t>ナイ</t>
    </rPh>
    <rPh sb="5" eb="7">
      <t>セイソウ</t>
    </rPh>
    <phoneticPr fontId="1"/>
  </si>
  <si>
    <t>路肩、法面の初期補修</t>
    <rPh sb="0" eb="2">
      <t>ロカタ</t>
    </rPh>
    <rPh sb="3" eb="5">
      <t>ノリメン</t>
    </rPh>
    <rPh sb="6" eb="8">
      <t>ショキ</t>
    </rPh>
    <rPh sb="8" eb="10">
      <t>ホシュウ</t>
    </rPh>
    <phoneticPr fontId="1"/>
  </si>
  <si>
    <t>軌道等の運搬施設の維持補修</t>
    <rPh sb="0" eb="2">
      <t>キドウ</t>
    </rPh>
    <rPh sb="2" eb="3">
      <t>トウ</t>
    </rPh>
    <rPh sb="4" eb="6">
      <t>ウンパン</t>
    </rPh>
    <rPh sb="6" eb="8">
      <t>シセツ</t>
    </rPh>
    <rPh sb="9" eb="11">
      <t>イジ</t>
    </rPh>
    <rPh sb="11" eb="13">
      <t>ホシュウ</t>
    </rPh>
    <phoneticPr fontId="1"/>
  </si>
  <si>
    <t>きめ細やかな雑草対策</t>
    <rPh sb="2" eb="3">
      <t>コマ</t>
    </rPh>
    <rPh sb="6" eb="10">
      <t>ザッソウタイサク</t>
    </rPh>
    <phoneticPr fontId="1"/>
  </si>
  <si>
    <t>付帯施設</t>
    <rPh sb="0" eb="2">
      <t>フタイ</t>
    </rPh>
    <rPh sb="2" eb="4">
      <t>シセツ</t>
    </rPh>
    <phoneticPr fontId="1"/>
  </si>
  <si>
    <t>遮水シートの補修</t>
    <rPh sb="0" eb="2">
      <t>シャスイ</t>
    </rPh>
    <rPh sb="6" eb="8">
      <t>ホシュウ</t>
    </rPh>
    <phoneticPr fontId="1"/>
  </si>
  <si>
    <t>コンクリート構造物の目地詰め</t>
    <rPh sb="6" eb="9">
      <t>コウゾウブツ</t>
    </rPh>
    <rPh sb="10" eb="12">
      <t>メジ</t>
    </rPh>
    <rPh sb="12" eb="13">
      <t>ヅ</t>
    </rPh>
    <phoneticPr fontId="1"/>
  </si>
  <si>
    <t>コンクリート構造物の表面劣化への対応</t>
    <rPh sb="6" eb="9">
      <t>コウゾウブツ</t>
    </rPh>
    <rPh sb="10" eb="12">
      <t>ヒョウメン</t>
    </rPh>
    <rPh sb="12" eb="14">
      <t>レッカ</t>
    </rPh>
    <rPh sb="16" eb="18">
      <t>タイオウ</t>
    </rPh>
    <phoneticPr fontId="1"/>
  </si>
  <si>
    <t>堤体浸食の早期補修</t>
    <rPh sb="0" eb="2">
      <t>テイタイ</t>
    </rPh>
    <rPh sb="2" eb="4">
      <t>シンショク</t>
    </rPh>
    <rPh sb="5" eb="7">
      <t>ソウキ</t>
    </rPh>
    <rPh sb="7" eb="9">
      <t>ホシュウ</t>
    </rPh>
    <phoneticPr fontId="1"/>
  </si>
  <si>
    <t>生物多様性保全計画の策定</t>
    <rPh sb="0" eb="2">
      <t>セイブツ</t>
    </rPh>
    <rPh sb="2" eb="5">
      <t>タヨウセイ</t>
    </rPh>
    <rPh sb="5" eb="7">
      <t>ホゼン</t>
    </rPh>
    <rPh sb="7" eb="9">
      <t>ケイカク</t>
    </rPh>
    <rPh sb="10" eb="12">
      <t>サクテイ</t>
    </rPh>
    <phoneticPr fontId="1"/>
  </si>
  <si>
    <t>農地の保全に係る計画の策定</t>
    <rPh sb="0" eb="2">
      <t>ノウチ</t>
    </rPh>
    <rPh sb="3" eb="5">
      <t>ホゼン</t>
    </rPh>
    <rPh sb="6" eb="7">
      <t>カカ</t>
    </rPh>
    <rPh sb="8" eb="10">
      <t>ケイカク</t>
    </rPh>
    <rPh sb="11" eb="13">
      <t>サクテイ</t>
    </rPh>
    <phoneticPr fontId="1"/>
  </si>
  <si>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1"/>
  </si>
  <si>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1"/>
  </si>
  <si>
    <t>地下水かん養に係る地域計画の策定</t>
    <rPh sb="0" eb="3">
      <t>チカスイ</t>
    </rPh>
    <rPh sb="5" eb="6">
      <t>ヨウ</t>
    </rPh>
    <rPh sb="7" eb="8">
      <t>カカ</t>
    </rPh>
    <rPh sb="9" eb="11">
      <t>チイキ</t>
    </rPh>
    <rPh sb="11" eb="13">
      <t>ケイカク</t>
    </rPh>
    <rPh sb="14" eb="16">
      <t>サクテイ</t>
    </rPh>
    <phoneticPr fontId="1"/>
  </si>
  <si>
    <t>資源循環に係る地域計画の策定</t>
    <rPh sb="0" eb="2">
      <t>シゲン</t>
    </rPh>
    <rPh sb="2" eb="4">
      <t>ジュンカン</t>
    </rPh>
    <rPh sb="5" eb="6">
      <t>カカ</t>
    </rPh>
    <rPh sb="7" eb="9">
      <t>チイキ</t>
    </rPh>
    <rPh sb="9" eb="11">
      <t>ケイカク</t>
    </rPh>
    <rPh sb="12" eb="14">
      <t>サクテイ</t>
    </rPh>
    <phoneticPr fontId="1"/>
  </si>
  <si>
    <t>地域住民等との交流活動</t>
    <rPh sb="0" eb="2">
      <t>チイキ</t>
    </rPh>
    <rPh sb="2" eb="4">
      <t>ジュウミン</t>
    </rPh>
    <rPh sb="4" eb="5">
      <t>トウ</t>
    </rPh>
    <rPh sb="7" eb="9">
      <t>コウリュウ</t>
    </rPh>
    <rPh sb="9" eb="11">
      <t>カツドウ</t>
    </rPh>
    <phoneticPr fontId="1"/>
  </si>
  <si>
    <t>学校教育等との連携</t>
    <rPh sb="0" eb="2">
      <t>ガッコウ</t>
    </rPh>
    <rPh sb="2" eb="4">
      <t>キョウイク</t>
    </rPh>
    <rPh sb="4" eb="5">
      <t>トウ</t>
    </rPh>
    <rPh sb="7" eb="9">
      <t>レンケイ</t>
    </rPh>
    <phoneticPr fontId="1"/>
  </si>
  <si>
    <t>行政機関等との連携</t>
    <rPh sb="0" eb="2">
      <t>ギョウセイ</t>
    </rPh>
    <rPh sb="2" eb="4">
      <t>キカン</t>
    </rPh>
    <rPh sb="4" eb="5">
      <t>トウ</t>
    </rPh>
    <rPh sb="7" eb="9">
      <t>レンケイ</t>
    </rPh>
    <phoneticPr fontId="1"/>
  </si>
  <si>
    <t>地域内の規制等の取り決め</t>
    <rPh sb="0" eb="2">
      <t>チイキ</t>
    </rPh>
    <rPh sb="2" eb="3">
      <t>ナイ</t>
    </rPh>
    <rPh sb="4" eb="6">
      <t>キセイ</t>
    </rPh>
    <rPh sb="6" eb="7">
      <t>トウ</t>
    </rPh>
    <rPh sb="8" eb="9">
      <t>ト</t>
    </rPh>
    <rPh sb="10" eb="11">
      <t>キ</t>
    </rPh>
    <phoneticPr fontId="1"/>
  </si>
  <si>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1"/>
  </si>
  <si>
    <t>水田を利用した生息環境の提供</t>
    <rPh sb="0" eb="2">
      <t>スイデン</t>
    </rPh>
    <rPh sb="3" eb="5">
      <t>リヨウ</t>
    </rPh>
    <rPh sb="7" eb="9">
      <t>セイソク</t>
    </rPh>
    <rPh sb="9" eb="11">
      <t>カンキョウ</t>
    </rPh>
    <rPh sb="12" eb="14">
      <t>テイキョウ</t>
    </rPh>
    <phoneticPr fontId="1"/>
  </si>
  <si>
    <t>生物の生物史を考慮した適正管理</t>
    <rPh sb="0" eb="2">
      <t>セイブツ</t>
    </rPh>
    <rPh sb="3" eb="5">
      <t>セイブツ</t>
    </rPh>
    <rPh sb="5" eb="6">
      <t>シ</t>
    </rPh>
    <rPh sb="7" eb="9">
      <t>コウリョ</t>
    </rPh>
    <rPh sb="11" eb="13">
      <t>テキセイ</t>
    </rPh>
    <rPh sb="13" eb="15">
      <t>カンリ</t>
    </rPh>
    <phoneticPr fontId="1"/>
  </si>
  <si>
    <t>放流・植栽を通じた在来生物の育成</t>
    <rPh sb="0" eb="2">
      <t>ホウリュウ</t>
    </rPh>
    <rPh sb="3" eb="5">
      <t>ショクサイ</t>
    </rPh>
    <rPh sb="6" eb="7">
      <t>ツウ</t>
    </rPh>
    <rPh sb="9" eb="11">
      <t>ザイライ</t>
    </rPh>
    <rPh sb="11" eb="13">
      <t>セイブツ</t>
    </rPh>
    <rPh sb="14" eb="16">
      <t>イクセイ</t>
    </rPh>
    <phoneticPr fontId="1"/>
  </si>
  <si>
    <t>外来種の駆除</t>
    <rPh sb="0" eb="2">
      <t>ガイライ</t>
    </rPh>
    <rPh sb="2" eb="3">
      <t>シュ</t>
    </rPh>
    <rPh sb="4" eb="6">
      <t>クジョ</t>
    </rPh>
    <phoneticPr fontId="1"/>
  </si>
  <si>
    <t>水質保全を考慮した施設の適正管理</t>
    <rPh sb="0" eb="2">
      <t>スイシツ</t>
    </rPh>
    <rPh sb="2" eb="4">
      <t>ホゼン</t>
    </rPh>
    <rPh sb="5" eb="7">
      <t>コウリョ</t>
    </rPh>
    <rPh sb="9" eb="11">
      <t>シセツ</t>
    </rPh>
    <rPh sb="12" eb="14">
      <t>テキセイ</t>
    </rPh>
    <rPh sb="14" eb="16">
      <t>カンリ</t>
    </rPh>
    <phoneticPr fontId="1"/>
  </si>
  <si>
    <t>循環かんがいの実施</t>
    <rPh sb="0" eb="2">
      <t>ジュンカン</t>
    </rPh>
    <rPh sb="7" eb="9">
      <t>ジッシ</t>
    </rPh>
    <phoneticPr fontId="1"/>
  </si>
  <si>
    <t>非かんがい期における通水</t>
    <rPh sb="0" eb="1">
      <t>ヒ</t>
    </rPh>
    <rPh sb="5" eb="6">
      <t>キ</t>
    </rPh>
    <rPh sb="10" eb="12">
      <t>ツウスイ</t>
    </rPh>
    <phoneticPr fontId="1"/>
  </si>
  <si>
    <t>排水路沿いの林地帯等の適正管理</t>
    <rPh sb="0" eb="3">
      <t>ハイスイロ</t>
    </rPh>
    <rPh sb="3" eb="4">
      <t>ソ</t>
    </rPh>
    <rPh sb="6" eb="7">
      <t>リン</t>
    </rPh>
    <rPh sb="7" eb="9">
      <t>チタイ</t>
    </rPh>
    <rPh sb="9" eb="10">
      <t>トウ</t>
    </rPh>
    <rPh sb="11" eb="13">
      <t>テキセイ</t>
    </rPh>
    <rPh sb="13" eb="15">
      <t>カンリ</t>
    </rPh>
    <phoneticPr fontId="1"/>
  </si>
  <si>
    <t>沈砂池の適正管理</t>
    <rPh sb="0" eb="3">
      <t>チンサチ</t>
    </rPh>
    <rPh sb="4" eb="6">
      <t>テキセイ</t>
    </rPh>
    <rPh sb="6" eb="8">
      <t>カンリ</t>
    </rPh>
    <phoneticPr fontId="1"/>
  </si>
  <si>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1"/>
  </si>
  <si>
    <t>管理作業の省力化による水資源の保全</t>
    <rPh sb="0" eb="2">
      <t>カンリ</t>
    </rPh>
    <rPh sb="2" eb="4">
      <t>サギョウ</t>
    </rPh>
    <rPh sb="5" eb="8">
      <t>ショウリョクカ</t>
    </rPh>
    <rPh sb="11" eb="14">
      <t>ミズシゲン</t>
    </rPh>
    <rPh sb="15" eb="17">
      <t>ホゼン</t>
    </rPh>
    <phoneticPr fontId="1"/>
  </si>
  <si>
    <t>農業用水の地域用水としての利用・管理</t>
    <rPh sb="0" eb="2">
      <t>ノウギョウ</t>
    </rPh>
    <rPh sb="2" eb="4">
      <t>ヨウスイ</t>
    </rPh>
    <rPh sb="5" eb="7">
      <t>チイキ</t>
    </rPh>
    <rPh sb="7" eb="9">
      <t>ヨウスイ</t>
    </rPh>
    <rPh sb="13" eb="15">
      <t>リヨウ</t>
    </rPh>
    <rPh sb="16" eb="18">
      <t>カンリ</t>
    </rPh>
    <phoneticPr fontId="1"/>
  </si>
  <si>
    <t>農用地等を活用した景観形成活動</t>
    <rPh sb="0" eb="3">
      <t>ノウヨウチ</t>
    </rPh>
    <rPh sb="3" eb="4">
      <t>トウ</t>
    </rPh>
    <rPh sb="5" eb="7">
      <t>カツヨウ</t>
    </rPh>
    <rPh sb="9" eb="11">
      <t>ケイカン</t>
    </rPh>
    <rPh sb="11" eb="13">
      <t>ケイセイ</t>
    </rPh>
    <rPh sb="13" eb="15">
      <t>カツドウ</t>
    </rPh>
    <phoneticPr fontId="1"/>
  </si>
  <si>
    <t>伝統的施設や農法の保全・実施</t>
    <rPh sb="0" eb="3">
      <t>デントウテキ</t>
    </rPh>
    <rPh sb="3" eb="5">
      <t>シセツ</t>
    </rPh>
    <rPh sb="6" eb="8">
      <t>ノウホウ</t>
    </rPh>
    <rPh sb="9" eb="11">
      <t>ホゼン</t>
    </rPh>
    <rPh sb="12" eb="14">
      <t>ジッシ</t>
    </rPh>
    <phoneticPr fontId="1"/>
  </si>
  <si>
    <t>農用地からの風塵の防止活動</t>
    <rPh sb="0" eb="3">
      <t>ノウヨウチ</t>
    </rPh>
    <rPh sb="6" eb="8">
      <t>フウジン</t>
    </rPh>
    <rPh sb="9" eb="11">
      <t>ボウシ</t>
    </rPh>
    <rPh sb="11" eb="13">
      <t>カツドウ</t>
    </rPh>
    <phoneticPr fontId="1"/>
  </si>
  <si>
    <t>施設等の定期的な巡回点検・清掃</t>
    <rPh sb="0" eb="2">
      <t>シセツ</t>
    </rPh>
    <rPh sb="2" eb="3">
      <t>トウ</t>
    </rPh>
    <rPh sb="4" eb="7">
      <t>テイキテキ</t>
    </rPh>
    <rPh sb="8" eb="10">
      <t>ジュンカイ</t>
    </rPh>
    <rPh sb="10" eb="12">
      <t>テンケン</t>
    </rPh>
    <rPh sb="13" eb="15">
      <t>セイソウ</t>
    </rPh>
    <phoneticPr fontId="1"/>
  </si>
  <si>
    <t>水田の貯留機能向上活動</t>
    <rPh sb="0" eb="2">
      <t>スイデン</t>
    </rPh>
    <rPh sb="3" eb="5">
      <t>チョリュウ</t>
    </rPh>
    <rPh sb="5" eb="7">
      <t>キノウ</t>
    </rPh>
    <rPh sb="7" eb="9">
      <t>コウジョウ</t>
    </rPh>
    <rPh sb="9" eb="11">
      <t>カツドウ</t>
    </rPh>
    <phoneticPr fontId="1"/>
  </si>
  <si>
    <t>水田の地下水かん養機能向上活動</t>
    <rPh sb="0" eb="2">
      <t>スイデン</t>
    </rPh>
    <rPh sb="3" eb="6">
      <t>チカスイ</t>
    </rPh>
    <rPh sb="8" eb="9">
      <t>ヨウ</t>
    </rPh>
    <rPh sb="9" eb="11">
      <t>キノウ</t>
    </rPh>
    <rPh sb="11" eb="13">
      <t>コウジョウ</t>
    </rPh>
    <rPh sb="13" eb="15">
      <t>カツドウ</t>
    </rPh>
    <phoneticPr fontId="1"/>
  </si>
  <si>
    <t>水源かん養林の保全</t>
    <rPh sb="0" eb="2">
      <t>スイゲン</t>
    </rPh>
    <rPh sb="4" eb="5">
      <t>ヨウ</t>
    </rPh>
    <rPh sb="5" eb="6">
      <t>リン</t>
    </rPh>
    <rPh sb="7" eb="9">
      <t>ホゼン</t>
    </rPh>
    <phoneticPr fontId="1"/>
  </si>
  <si>
    <t>地域資源の活用・資源循環のための活動</t>
    <rPh sb="0" eb="2">
      <t>チイキ</t>
    </rPh>
    <rPh sb="2" eb="4">
      <t>シゲン</t>
    </rPh>
    <rPh sb="5" eb="7">
      <t>カツヨウ</t>
    </rPh>
    <rPh sb="8" eb="10">
      <t>シゲン</t>
    </rPh>
    <rPh sb="10" eb="12">
      <t>ジュンカン</t>
    </rPh>
    <rPh sb="16" eb="18">
      <t>カツドウ</t>
    </rPh>
    <phoneticPr fontId="1"/>
  </si>
  <si>
    <t>内湖や水質浄化池、浄化型水路の機能維持増進活動</t>
    <rPh sb="0" eb="1">
      <t>ナイ</t>
    </rPh>
    <rPh sb="1" eb="2">
      <t>コ</t>
    </rPh>
    <rPh sb="3" eb="5">
      <t>スイシツ</t>
    </rPh>
    <rPh sb="5" eb="7">
      <t>ジョウカ</t>
    </rPh>
    <rPh sb="7" eb="8">
      <t>イケ</t>
    </rPh>
    <rPh sb="9" eb="11">
      <t>ジョウカ</t>
    </rPh>
    <rPh sb="11" eb="12">
      <t>ガタ</t>
    </rPh>
    <rPh sb="12" eb="14">
      <t>スイロ</t>
    </rPh>
    <rPh sb="15" eb="17">
      <t>キノウ</t>
    </rPh>
    <rPh sb="17" eb="19">
      <t>イジ</t>
    </rPh>
    <rPh sb="19" eb="21">
      <t>ゾウシン</t>
    </rPh>
    <rPh sb="21" eb="23">
      <t>カツドウ</t>
    </rPh>
    <phoneticPr fontId="1"/>
  </si>
  <si>
    <t>遊休農地の有効活用</t>
    <rPh sb="0" eb="2">
      <t>ユウキュウ</t>
    </rPh>
    <rPh sb="2" eb="4">
      <t>ノウチ</t>
    </rPh>
    <rPh sb="5" eb="7">
      <t>ユウコウ</t>
    </rPh>
    <rPh sb="7" eb="9">
      <t>カツヨウ</t>
    </rPh>
    <phoneticPr fontId="1"/>
  </si>
  <si>
    <t>農地周りの共同活動の強化</t>
    <rPh sb="0" eb="2">
      <t>ノウチ</t>
    </rPh>
    <rPh sb="2" eb="3">
      <t>マワ</t>
    </rPh>
    <rPh sb="5" eb="7">
      <t>キョウドウ</t>
    </rPh>
    <rPh sb="7" eb="9">
      <t>カツドウ</t>
    </rPh>
    <rPh sb="10" eb="12">
      <t>キョウカ</t>
    </rPh>
    <phoneticPr fontId="1"/>
  </si>
  <si>
    <t>地域住民による直営施工</t>
    <rPh sb="0" eb="2">
      <t>チイキ</t>
    </rPh>
    <rPh sb="2" eb="4">
      <t>ジュウミン</t>
    </rPh>
    <rPh sb="7" eb="9">
      <t>チョクエイ</t>
    </rPh>
    <rPh sb="9" eb="11">
      <t>セコウ</t>
    </rPh>
    <phoneticPr fontId="1"/>
  </si>
  <si>
    <t>防災・減災力の強化</t>
    <rPh sb="0" eb="2">
      <t>ボウサイ</t>
    </rPh>
    <rPh sb="3" eb="5">
      <t>ゲンサイ</t>
    </rPh>
    <rPh sb="5" eb="6">
      <t>リョク</t>
    </rPh>
    <rPh sb="7" eb="9">
      <t>キョウカ</t>
    </rPh>
    <phoneticPr fontId="1"/>
  </si>
  <si>
    <t>農村環境保全活動の幅広い展開</t>
    <rPh sb="0" eb="2">
      <t>ノウソン</t>
    </rPh>
    <rPh sb="2" eb="4">
      <t>カンキョウ</t>
    </rPh>
    <rPh sb="4" eb="6">
      <t>ホゼン</t>
    </rPh>
    <rPh sb="6" eb="8">
      <t>カツドウ</t>
    </rPh>
    <rPh sb="9" eb="11">
      <t>ハバヒロ</t>
    </rPh>
    <rPh sb="12" eb="14">
      <t>テンカイ</t>
    </rPh>
    <phoneticPr fontId="1"/>
  </si>
  <si>
    <t>医療・福祉との連携</t>
    <rPh sb="0" eb="2">
      <t>イリョウ</t>
    </rPh>
    <rPh sb="3" eb="5">
      <t>フクシ</t>
    </rPh>
    <rPh sb="7" eb="9">
      <t>レンケイ</t>
    </rPh>
    <phoneticPr fontId="1"/>
  </si>
  <si>
    <t>農村文化の伝承を通じた農村コミュニティの強化</t>
    <rPh sb="0" eb="2">
      <t>ノウソン</t>
    </rPh>
    <rPh sb="2" eb="4">
      <t>ブンカ</t>
    </rPh>
    <rPh sb="5" eb="7">
      <t>デンショウ</t>
    </rPh>
    <rPh sb="8" eb="9">
      <t>ツウ</t>
    </rPh>
    <rPh sb="11" eb="13">
      <t>ノウソン</t>
    </rPh>
    <rPh sb="20" eb="22">
      <t>キョウカ</t>
    </rPh>
    <phoneticPr fontId="1"/>
  </si>
  <si>
    <t>平成○○年度　多面的機能支払交付金　活動記録</t>
    <rPh sb="0" eb="2">
      <t>ヘイセイ</t>
    </rPh>
    <rPh sb="4" eb="6">
      <t>ネンド</t>
    </rPh>
    <rPh sb="7" eb="10">
      <t>タメンテキ</t>
    </rPh>
    <rPh sb="10" eb="12">
      <t>キノウ</t>
    </rPh>
    <rPh sb="12" eb="14">
      <t>シハラ</t>
    </rPh>
    <rPh sb="14" eb="17">
      <t>コウフキン</t>
    </rPh>
    <rPh sb="18" eb="20">
      <t>カツドウ</t>
    </rPh>
    <rPh sb="20" eb="22">
      <t>キロク</t>
    </rPh>
    <phoneticPr fontId="1"/>
  </si>
  <si>
    <t>全施設</t>
    <rPh sb="0" eb="1">
      <t>ゼン</t>
    </rPh>
    <rPh sb="1" eb="3">
      <t>シセツ</t>
    </rPh>
    <phoneticPr fontId="1"/>
  </si>
  <si>
    <t>点検・機能診断</t>
    <rPh sb="0" eb="2">
      <t>テンケン</t>
    </rPh>
    <rPh sb="3" eb="5">
      <t>キノウ</t>
    </rPh>
    <rPh sb="5" eb="7">
      <t>シンダン</t>
    </rPh>
    <phoneticPr fontId="1"/>
  </si>
  <si>
    <t>異常気象時の対応</t>
    <rPh sb="0" eb="2">
      <t>イジョウ</t>
    </rPh>
    <rPh sb="2" eb="4">
      <t>キショウ</t>
    </rPh>
    <rPh sb="4" eb="5">
      <t>ジ</t>
    </rPh>
    <rPh sb="6" eb="8">
      <t>タイオウ</t>
    </rPh>
    <phoneticPr fontId="1"/>
  </si>
  <si>
    <t>施設の点検</t>
    <rPh sb="0" eb="2">
      <t>シセツ</t>
    </rPh>
    <rPh sb="3" eb="5">
      <t>テンケン</t>
    </rPh>
    <phoneticPr fontId="1"/>
  </si>
  <si>
    <t>点検・機能診断</t>
    <rPh sb="0" eb="2">
      <t>テンケン</t>
    </rPh>
    <rPh sb="3" eb="5">
      <t>キノウ</t>
    </rPh>
    <rPh sb="5" eb="7">
      <t>シンダン</t>
    </rPh>
    <phoneticPr fontId="1"/>
  </si>
  <si>
    <t>総会</t>
    <rPh sb="0" eb="2">
      <t>ソウカイ</t>
    </rPh>
    <phoneticPr fontId="1"/>
  </si>
  <si>
    <t>水路の補修</t>
    <rPh sb="0" eb="2">
      <t>スイロ</t>
    </rPh>
    <rPh sb="3" eb="5">
      <t>ホシュウ</t>
    </rPh>
    <phoneticPr fontId="1"/>
  </si>
  <si>
    <t>農道の補修</t>
    <rPh sb="0" eb="2">
      <t>ノウドウ</t>
    </rPh>
    <rPh sb="3" eb="5">
      <t>ホシュウ</t>
    </rPh>
    <phoneticPr fontId="1"/>
  </si>
  <si>
    <t>□　
□
□</t>
    <phoneticPr fontId="1"/>
  </si>
  <si>
    <t xml:space="preserve">□
</t>
    <phoneticPr fontId="1"/>
  </si>
  <si>
    <t>□
□
□</t>
    <phoneticPr fontId="1"/>
  </si>
  <si>
    <t>活動に関する事務や組織の運営に関する研修</t>
    <rPh sb="0" eb="2">
      <t>カツドウ</t>
    </rPh>
    <rPh sb="3" eb="4">
      <t>カン</t>
    </rPh>
    <rPh sb="6" eb="8">
      <t>ジム</t>
    </rPh>
    <phoneticPr fontId="1"/>
  </si>
  <si>
    <t>鳥獣害防護柵の適正管理（農用地）</t>
    <rPh sb="0" eb="2">
      <t>チョウジュウ</t>
    </rPh>
    <rPh sb="2" eb="3">
      <t>ガイ</t>
    </rPh>
    <rPh sb="3" eb="6">
      <t>ボウゴサク</t>
    </rPh>
    <rPh sb="7" eb="9">
      <t>テキセイ</t>
    </rPh>
    <rPh sb="9" eb="11">
      <t>カンリ</t>
    </rPh>
    <rPh sb="12" eb="15">
      <t>ノウヨウチ</t>
    </rPh>
    <phoneticPr fontId="1"/>
  </si>
  <si>
    <t>防風ネットの適正管理（農用地）</t>
    <rPh sb="0" eb="2">
      <t>ボウフウ</t>
    </rPh>
    <rPh sb="6" eb="8">
      <t>テキセイ</t>
    </rPh>
    <rPh sb="8" eb="10">
      <t>カンリ</t>
    </rPh>
    <rPh sb="11" eb="14">
      <t>ノウヨウチ</t>
    </rPh>
    <phoneticPr fontId="1"/>
  </si>
  <si>
    <t>かんがい期前の注油（水路）</t>
    <rPh sb="4" eb="5">
      <t>キ</t>
    </rPh>
    <rPh sb="5" eb="6">
      <t>マエ</t>
    </rPh>
    <rPh sb="7" eb="9">
      <t>チュウユ</t>
    </rPh>
    <rPh sb="10" eb="12">
      <t>スイロ</t>
    </rPh>
    <phoneticPr fontId="1"/>
  </si>
  <si>
    <t>ゲート類等の保守管理（水路）</t>
    <rPh sb="3" eb="4">
      <t>ルイ</t>
    </rPh>
    <rPh sb="4" eb="5">
      <t>トウ</t>
    </rPh>
    <rPh sb="6" eb="8">
      <t>ホシュ</t>
    </rPh>
    <rPh sb="8" eb="10">
      <t>カンリ</t>
    </rPh>
    <rPh sb="11" eb="13">
      <t>スイロ</t>
    </rPh>
    <phoneticPr fontId="1"/>
  </si>
  <si>
    <t>遮光施設の適正管理（水路）</t>
    <rPh sb="0" eb="2">
      <t>シャコウ</t>
    </rPh>
    <rPh sb="2" eb="4">
      <t>シセツ</t>
    </rPh>
    <rPh sb="5" eb="7">
      <t>テキセイ</t>
    </rPh>
    <rPh sb="7" eb="9">
      <t>カンリ</t>
    </rPh>
    <rPh sb="10" eb="12">
      <t>スイロ</t>
    </rPh>
    <phoneticPr fontId="1"/>
  </si>
  <si>
    <t>路面の維持（農道）</t>
    <rPh sb="0" eb="2">
      <t>ロメン</t>
    </rPh>
    <rPh sb="3" eb="5">
      <t>イジ</t>
    </rPh>
    <rPh sb="6" eb="8">
      <t>ノウドウ</t>
    </rPh>
    <phoneticPr fontId="1"/>
  </si>
  <si>
    <t>かんがい期前の施設の清掃・防塵（ため池）</t>
    <rPh sb="4" eb="5">
      <t>キ</t>
    </rPh>
    <rPh sb="5" eb="6">
      <t>マエ</t>
    </rPh>
    <rPh sb="7" eb="9">
      <t>シセツ</t>
    </rPh>
    <rPh sb="10" eb="12">
      <t>セイソウ</t>
    </rPh>
    <rPh sb="13" eb="15">
      <t>ボウジン</t>
    </rPh>
    <rPh sb="18" eb="19">
      <t>イケ</t>
    </rPh>
    <phoneticPr fontId="1"/>
  </si>
  <si>
    <t>管理道路の管理（ため池）</t>
    <rPh sb="0" eb="2">
      <t>カンリ</t>
    </rPh>
    <rPh sb="2" eb="4">
      <t>ドウロ</t>
    </rPh>
    <rPh sb="5" eb="7">
      <t>カンリ</t>
    </rPh>
    <rPh sb="10" eb="11">
      <t>イケ</t>
    </rPh>
    <phoneticPr fontId="1"/>
  </si>
  <si>
    <t>遮光施設の適正管理（ため池）</t>
    <rPh sb="0" eb="2">
      <t>シャコウ</t>
    </rPh>
    <rPh sb="2" eb="4">
      <t>シセツ</t>
    </rPh>
    <rPh sb="5" eb="7">
      <t>テキセイ</t>
    </rPh>
    <rPh sb="7" eb="9">
      <t>カンリ</t>
    </rPh>
    <rPh sb="12" eb="13">
      <t>イケ</t>
    </rPh>
    <phoneticPr fontId="1"/>
  </si>
  <si>
    <t>ゲート類等の保守管理（ため池）</t>
    <rPh sb="3" eb="4">
      <t>ルイ</t>
    </rPh>
    <rPh sb="4" eb="5">
      <t>トウ</t>
    </rPh>
    <rPh sb="6" eb="8">
      <t>ホシュ</t>
    </rPh>
    <rPh sb="8" eb="10">
      <t>カンリ</t>
    </rPh>
    <rPh sb="13" eb="14">
      <t>イケ</t>
    </rPh>
    <phoneticPr fontId="1"/>
  </si>
  <si>
    <t>給水栓ボックス基礎部の補強（水路）</t>
    <rPh sb="0" eb="3">
      <t>キュウスイセン</t>
    </rPh>
    <rPh sb="7" eb="9">
      <t>キソ</t>
    </rPh>
    <rPh sb="9" eb="10">
      <t>ブ</t>
    </rPh>
    <rPh sb="11" eb="13">
      <t>ホキョウ</t>
    </rPh>
    <rPh sb="14" eb="16">
      <t>スイロ</t>
    </rPh>
    <phoneticPr fontId="1"/>
  </si>
  <si>
    <t>破損施設の補修（水路）</t>
    <rPh sb="0" eb="2">
      <t>ハソン</t>
    </rPh>
    <rPh sb="2" eb="4">
      <t>シセツ</t>
    </rPh>
    <rPh sb="5" eb="7">
      <t>ホシュウ</t>
    </rPh>
    <rPh sb="8" eb="10">
      <t>スイロ</t>
    </rPh>
    <phoneticPr fontId="1"/>
  </si>
  <si>
    <t>給水栓に対する凍結防止対策（水路）</t>
    <rPh sb="0" eb="3">
      <t>キュウスイセン</t>
    </rPh>
    <rPh sb="4" eb="5">
      <t>タイ</t>
    </rPh>
    <rPh sb="7" eb="9">
      <t>トウケツ</t>
    </rPh>
    <rPh sb="9" eb="11">
      <t>ボウシ</t>
    </rPh>
    <rPh sb="11" eb="13">
      <t>タイサク</t>
    </rPh>
    <rPh sb="14" eb="16">
      <t>スイロ</t>
    </rPh>
    <phoneticPr fontId="1"/>
  </si>
  <si>
    <t>空気弁等への腐食防止剤の塗布（水路）</t>
    <rPh sb="0" eb="2">
      <t>クウキ</t>
    </rPh>
    <rPh sb="2" eb="3">
      <t>ベン</t>
    </rPh>
    <rPh sb="3" eb="4">
      <t>トウ</t>
    </rPh>
    <rPh sb="6" eb="8">
      <t>フショク</t>
    </rPh>
    <rPh sb="8" eb="10">
      <t>ボウシ</t>
    </rPh>
    <rPh sb="10" eb="11">
      <t>ザイ</t>
    </rPh>
    <rPh sb="12" eb="14">
      <t>トフ</t>
    </rPh>
    <rPh sb="15" eb="17">
      <t>スイロ</t>
    </rPh>
    <phoneticPr fontId="1"/>
  </si>
  <si>
    <t>遮光施設の補修等（水路）</t>
    <rPh sb="0" eb="2">
      <t>シャコウ</t>
    </rPh>
    <rPh sb="2" eb="4">
      <t>シセツ</t>
    </rPh>
    <rPh sb="5" eb="7">
      <t>ホシュウ</t>
    </rPh>
    <rPh sb="7" eb="8">
      <t>トウ</t>
    </rPh>
    <rPh sb="9" eb="11">
      <t>スイロ</t>
    </rPh>
    <phoneticPr fontId="1"/>
  </si>
  <si>
    <t>側溝の目地詰め（農道）</t>
    <rPh sb="0" eb="2">
      <t>ソッコウ</t>
    </rPh>
    <rPh sb="3" eb="5">
      <t>メジ</t>
    </rPh>
    <rPh sb="5" eb="6">
      <t>ヅ</t>
    </rPh>
    <rPh sb="8" eb="10">
      <t>ノウドウ</t>
    </rPh>
    <phoneticPr fontId="1"/>
  </si>
  <si>
    <t>側溝の不同沈下への早期対応（農道）</t>
    <rPh sb="0" eb="2">
      <t>ソッコウ</t>
    </rPh>
    <rPh sb="3" eb="5">
      <t>フドウ</t>
    </rPh>
    <rPh sb="5" eb="7">
      <t>チンカ</t>
    </rPh>
    <rPh sb="9" eb="11">
      <t>ソウキ</t>
    </rPh>
    <rPh sb="11" eb="13">
      <t>タイオウ</t>
    </rPh>
    <rPh sb="14" eb="16">
      <t>ノウドウ</t>
    </rPh>
    <phoneticPr fontId="1"/>
  </si>
  <si>
    <t>側溝の裏込材の充填（農道）</t>
    <rPh sb="0" eb="2">
      <t>ソッコウ</t>
    </rPh>
    <rPh sb="3" eb="4">
      <t>ウラ</t>
    </rPh>
    <rPh sb="4" eb="5">
      <t>コ</t>
    </rPh>
    <rPh sb="5" eb="6">
      <t>ザイ</t>
    </rPh>
    <rPh sb="7" eb="9">
      <t>ジュウテン</t>
    </rPh>
    <rPh sb="10" eb="12">
      <t>ノウドウ</t>
    </rPh>
    <phoneticPr fontId="1"/>
  </si>
  <si>
    <t>破損施設の補修（農道）</t>
    <rPh sb="0" eb="2">
      <t>ハソン</t>
    </rPh>
    <rPh sb="2" eb="4">
      <t>シセツ</t>
    </rPh>
    <rPh sb="5" eb="7">
      <t>ホシュウ</t>
    </rPh>
    <rPh sb="8" eb="10">
      <t>ノウドウ</t>
    </rPh>
    <phoneticPr fontId="1"/>
  </si>
  <si>
    <t>遮光施設の補修等（ため池）</t>
    <rPh sb="0" eb="2">
      <t>シャコウ</t>
    </rPh>
    <rPh sb="2" eb="4">
      <t>シセツ</t>
    </rPh>
    <rPh sb="5" eb="7">
      <t>ホシュウ</t>
    </rPh>
    <rPh sb="7" eb="8">
      <t>トウ</t>
    </rPh>
    <rPh sb="11" eb="12">
      <t>イケ</t>
    </rPh>
    <phoneticPr fontId="1"/>
  </si>
  <si>
    <t>破損施設の補修（ため池）</t>
    <rPh sb="0" eb="2">
      <t>ハソン</t>
    </rPh>
    <rPh sb="2" eb="4">
      <t>シセツ</t>
    </rPh>
    <rPh sb="5" eb="7">
      <t>ホシュウ</t>
    </rPh>
    <rPh sb="10" eb="11">
      <t>イケ</t>
    </rPh>
    <phoneticPr fontId="1"/>
  </si>
  <si>
    <t>表面劣化に対するコーティング等</t>
    <rPh sb="0" eb="2">
      <t>ヒョウメン</t>
    </rPh>
    <rPh sb="2" eb="4">
      <t>レッカ</t>
    </rPh>
    <rPh sb="5" eb="6">
      <t>タイ</t>
    </rPh>
    <rPh sb="14" eb="15">
      <t>トウ</t>
    </rPh>
    <phoneticPr fontId="1"/>
  </si>
  <si>
    <t>農地施設</t>
    <rPh sb="0" eb="2">
      <t>ノウチ</t>
    </rPh>
    <rPh sb="2" eb="4">
      <t>シセツ</t>
    </rPh>
    <phoneticPr fontId="1"/>
  </si>
  <si>
    <t>事務処理</t>
    <rPh sb="0" eb="2">
      <t>ジム</t>
    </rPh>
    <rPh sb="2" eb="4">
      <t>ショリ</t>
    </rPh>
    <phoneticPr fontId="1"/>
  </si>
  <si>
    <t>事務処理</t>
    <rPh sb="0" eb="2">
      <t>ジム</t>
    </rPh>
    <rPh sb="2" eb="4">
      <t>ショリ</t>
    </rPh>
    <phoneticPr fontId="1"/>
  </si>
  <si>
    <t>水田の貯留機能向上活動</t>
    <phoneticPr fontId="1"/>
  </si>
  <si>
    <t>水田の貯留機能向上活動</t>
    <phoneticPr fontId="1"/>
  </si>
  <si>
    <t>全般</t>
    <rPh sb="0" eb="2">
      <t>ゼンパン</t>
    </rPh>
    <phoneticPr fontId="1"/>
  </si>
  <si>
    <t>道路</t>
    <rPh sb="0" eb="2">
      <t>ドウロ</t>
    </rPh>
    <phoneticPr fontId="1"/>
  </si>
  <si>
    <t>推進活動</t>
    <rPh sb="0" eb="2">
      <t>スイシン</t>
    </rPh>
    <rPh sb="2" eb="4">
      <t>カツドウ</t>
    </rPh>
    <phoneticPr fontId="1"/>
  </si>
  <si>
    <t>農村環境保全</t>
    <phoneticPr fontId="1"/>
  </si>
  <si>
    <t>水質保全計画の策定</t>
    <phoneticPr fontId="1"/>
  </si>
  <si>
    <t>施設の機能診断・診断結果の記録管理</t>
    <rPh sb="0" eb="2">
      <t>シセツ</t>
    </rPh>
    <rPh sb="3" eb="5">
      <t>キノウ</t>
    </rPh>
    <rPh sb="5" eb="7">
      <t>シンダン</t>
    </rPh>
    <rPh sb="8" eb="10">
      <t>シンダン</t>
    </rPh>
    <rPh sb="10" eb="12">
      <t>ケッカ</t>
    </rPh>
    <rPh sb="13" eb="15">
      <t>キロク</t>
    </rPh>
    <rPh sb="15" eb="17">
      <t>カンリ</t>
    </rPh>
    <phoneticPr fontId="1"/>
  </si>
  <si>
    <t>遊休農地発生防止のための保全管理</t>
    <rPh sb="0" eb="4">
      <t>ユウキュウノウチ</t>
    </rPh>
    <rPh sb="4" eb="6">
      <t>ハッセイ</t>
    </rPh>
    <rPh sb="6" eb="8">
      <t>ボウシ</t>
    </rPh>
    <rPh sb="12" eb="14">
      <t>ホゼン</t>
    </rPh>
    <rPh sb="14" eb="16">
      <t>カンリ</t>
    </rPh>
    <phoneticPr fontId="1"/>
  </si>
  <si>
    <t>畦畔・農用地法面・防風林などの草刈り</t>
    <rPh sb="0" eb="2">
      <t>ケイハン</t>
    </rPh>
    <rPh sb="3" eb="6">
      <t>ノウヨウチ</t>
    </rPh>
    <rPh sb="6" eb="8">
      <t>ノリメン</t>
    </rPh>
    <rPh sb="9" eb="11">
      <t>ボウフウ</t>
    </rPh>
    <rPh sb="11" eb="12">
      <t>シモバヤシ</t>
    </rPh>
    <rPh sb="15" eb="16">
      <t>クサ</t>
    </rPh>
    <rPh sb="16" eb="17">
      <t>ガ</t>
    </rPh>
    <phoneticPr fontId="1"/>
  </si>
  <si>
    <t>①</t>
  </si>
  <si>
    <t>①</t>
    <phoneticPr fontId="1"/>
  </si>
  <si>
    <t>②</t>
  </si>
  <si>
    <t>②</t>
    <phoneticPr fontId="1"/>
  </si>
  <si>
    <t>③</t>
  </si>
  <si>
    <t>③</t>
    <phoneticPr fontId="1"/>
  </si>
  <si>
    <t>④</t>
  </si>
  <si>
    <t>④</t>
    <phoneticPr fontId="1"/>
  </si>
  <si>
    <t>⑤</t>
  </si>
  <si>
    <t>⑤</t>
    <phoneticPr fontId="1"/>
  </si>
  <si>
    <t>⑥</t>
  </si>
  <si>
    <t>⑥</t>
    <phoneticPr fontId="1"/>
  </si>
  <si>
    <t>⑦</t>
    <phoneticPr fontId="1"/>
  </si>
  <si>
    <t>⑧</t>
    <phoneticPr fontId="1"/>
  </si>
  <si>
    <t>⑨</t>
    <phoneticPr fontId="1"/>
  </si>
  <si>
    <t>全施設の草刈り</t>
    <rPh sb="0" eb="1">
      <t>ゼン</t>
    </rPh>
    <rPh sb="1" eb="3">
      <t>シセツ</t>
    </rPh>
    <rPh sb="4" eb="6">
      <t>クサカ</t>
    </rPh>
    <phoneticPr fontId="1"/>
  </si>
  <si>
    <t>全施設の草刈り</t>
    <rPh sb="0" eb="1">
      <t>ゼン</t>
    </rPh>
    <rPh sb="1" eb="3">
      <t>シセツ</t>
    </rPh>
    <rPh sb="4" eb="6">
      <t>クサカ</t>
    </rPh>
    <phoneticPr fontId="1"/>
  </si>
  <si>
    <t>水路・路肩、法面の草刈り（畦畔・農用地法面は除く）</t>
  </si>
  <si>
    <t>水路・路肩、法面の草刈り（畦畔・農用地法面は除く）</t>
    <rPh sb="0" eb="2">
      <t>スイロ</t>
    </rPh>
    <rPh sb="3" eb="5">
      <t>ロカタ</t>
    </rPh>
    <rPh sb="6" eb="8">
      <t>ノリメン</t>
    </rPh>
    <rPh sb="9" eb="11">
      <t>クサカ</t>
    </rPh>
    <rPh sb="13" eb="15">
      <t>ケイハン</t>
    </rPh>
    <rPh sb="16" eb="19">
      <t>ノウヨウチ</t>
    </rPh>
    <rPh sb="19" eb="21">
      <t>ノリメン</t>
    </rPh>
    <rPh sb="22" eb="23">
      <t>ノゾ</t>
    </rPh>
    <phoneticPr fontId="1"/>
  </si>
  <si>
    <t>取組内容</t>
    <rPh sb="0" eb="2">
      <t>トリクミ</t>
    </rPh>
    <rPh sb="2" eb="4">
      <t>ナイヨウ</t>
    </rPh>
    <phoneticPr fontId="1"/>
  </si>
  <si>
    <t>実施の有無</t>
    <rPh sb="0" eb="2">
      <t>ジッシ</t>
    </rPh>
    <rPh sb="3" eb="5">
      <t>ウム</t>
    </rPh>
    <phoneticPr fontId="1"/>
  </si>
  <si>
    <t>コメント</t>
    <phoneticPr fontId="1"/>
  </si>
  <si>
    <t>使い方</t>
    <rPh sb="0" eb="1">
      <t>ツカ</t>
    </rPh>
    <rPh sb="2" eb="3">
      <t>カタ</t>
    </rPh>
    <phoneticPr fontId="1"/>
  </si>
  <si>
    <t>２．黄色の活動は、必要に応じて実施しなければならない活動です。
今年度活動を実施しなかった場合は、実施状況報告書（様式第１－８号）の実施欄を「●」とし、備考欄に理由を記入してください。</t>
    <rPh sb="2" eb="4">
      <t>キイロ</t>
    </rPh>
    <rPh sb="5" eb="7">
      <t>カツドウ</t>
    </rPh>
    <rPh sb="9" eb="11">
      <t>ヒツヨウ</t>
    </rPh>
    <rPh sb="12" eb="13">
      <t>オウ</t>
    </rPh>
    <rPh sb="15" eb="17">
      <t>ジッシ</t>
    </rPh>
    <rPh sb="26" eb="28">
      <t>カツドウ</t>
    </rPh>
    <rPh sb="32" eb="35">
      <t>コンネンド</t>
    </rPh>
    <rPh sb="35" eb="37">
      <t>カツドウ</t>
    </rPh>
    <rPh sb="38" eb="40">
      <t>ジッシ</t>
    </rPh>
    <rPh sb="45" eb="47">
      <t>バアイ</t>
    </rPh>
    <rPh sb="49" eb="51">
      <t>ジッシ</t>
    </rPh>
    <rPh sb="51" eb="53">
      <t>ジョウキョウ</t>
    </rPh>
    <rPh sb="53" eb="56">
      <t>ホウコクショ</t>
    </rPh>
    <rPh sb="57" eb="59">
      <t>ヨウシキ</t>
    </rPh>
    <rPh sb="59" eb="60">
      <t>ダイ</t>
    </rPh>
    <rPh sb="63" eb="64">
      <t>ゴウ</t>
    </rPh>
    <rPh sb="66" eb="68">
      <t>ジッシ</t>
    </rPh>
    <rPh sb="68" eb="69">
      <t>ラン</t>
    </rPh>
    <rPh sb="76" eb="78">
      <t>ビコウ</t>
    </rPh>
    <rPh sb="78" eb="79">
      <t>ラン</t>
    </rPh>
    <rPh sb="80" eb="82">
      <t>リユウ</t>
    </rPh>
    <rPh sb="83" eb="85">
      <t>キニュウ</t>
    </rPh>
    <phoneticPr fontId="1"/>
  </si>
  <si>
    <t>調査計画</t>
    <rPh sb="0" eb="2">
      <t>チョウサ</t>
    </rPh>
    <rPh sb="2" eb="4">
      <t>ケイカク</t>
    </rPh>
    <phoneticPr fontId="1"/>
  </si>
  <si>
    <t>設計作業</t>
    <rPh sb="0" eb="2">
      <t>セッケイ</t>
    </rPh>
    <rPh sb="2" eb="4">
      <t>サギョウ</t>
    </rPh>
    <phoneticPr fontId="1"/>
  </si>
  <si>
    <t>発注事務</t>
    <rPh sb="0" eb="2">
      <t>ハッチュウ</t>
    </rPh>
    <rPh sb="2" eb="4">
      <t>ジム</t>
    </rPh>
    <phoneticPr fontId="1"/>
  </si>
  <si>
    <t>設置等</t>
    <rPh sb="0" eb="2">
      <t>セッチ</t>
    </rPh>
    <rPh sb="2" eb="3">
      <t>トウ</t>
    </rPh>
    <phoneticPr fontId="1"/>
  </si>
  <si>
    <t>事務処理</t>
    <rPh sb="0" eb="2">
      <t>ジム</t>
    </rPh>
    <rPh sb="2" eb="4">
      <t>ショリ</t>
    </rPh>
    <phoneticPr fontId="1"/>
  </si>
  <si>
    <t>現場立会・検査</t>
    <rPh sb="0" eb="2">
      <t>ゲンバ</t>
    </rPh>
    <rPh sb="2" eb="4">
      <t>タチアイ</t>
    </rPh>
    <rPh sb="5" eb="7">
      <t>ケンサ</t>
    </rPh>
    <phoneticPr fontId="1"/>
  </si>
  <si>
    <t>長寿命化</t>
    <rPh sb="0" eb="1">
      <t>チョウ</t>
    </rPh>
    <rPh sb="1" eb="4">
      <t>ジュミョウカ</t>
    </rPh>
    <phoneticPr fontId="1"/>
  </si>
  <si>
    <t>長寿命化_水路整備</t>
    <rPh sb="0" eb="1">
      <t>チョウ</t>
    </rPh>
    <rPh sb="1" eb="4">
      <t>ジュミョウカ</t>
    </rPh>
    <rPh sb="5" eb="7">
      <t>スイロ</t>
    </rPh>
    <rPh sb="7" eb="9">
      <t>セイビ</t>
    </rPh>
    <phoneticPr fontId="1"/>
  </si>
  <si>
    <t>長寿命化_農道整備</t>
    <rPh sb="0" eb="1">
      <t>チョウ</t>
    </rPh>
    <rPh sb="1" eb="4">
      <t>ジュミョウカ</t>
    </rPh>
    <rPh sb="5" eb="7">
      <t>ノウドウ</t>
    </rPh>
    <rPh sb="7" eb="9">
      <t>セイビ</t>
    </rPh>
    <phoneticPr fontId="1"/>
  </si>
  <si>
    <t>長寿命化_ため池整備</t>
    <rPh sb="0" eb="1">
      <t>チョウ</t>
    </rPh>
    <rPh sb="1" eb="4">
      <t>ジュミョウカ</t>
    </rPh>
    <rPh sb="7" eb="8">
      <t>イケ</t>
    </rPh>
    <rPh sb="8" eb="10">
      <t>セイビ</t>
    </rPh>
    <phoneticPr fontId="1"/>
  </si>
  <si>
    <t>破損部分の補修_水路本体の補修</t>
    <rPh sb="0" eb="2">
      <t>ハソン</t>
    </rPh>
    <rPh sb="2" eb="4">
      <t>ブブン</t>
    </rPh>
    <rPh sb="5" eb="7">
      <t>ホシュウ</t>
    </rPh>
    <rPh sb="8" eb="10">
      <t>スイロ</t>
    </rPh>
    <rPh sb="10" eb="12">
      <t>ホンタイ</t>
    </rPh>
    <rPh sb="13" eb="15">
      <t>ホシュウ</t>
    </rPh>
    <phoneticPr fontId="1"/>
  </si>
  <si>
    <t>洗掘箇所の補修_ため池本体の補修</t>
    <rPh sb="0" eb="2">
      <t>センクツ</t>
    </rPh>
    <rPh sb="2" eb="4">
      <t>カショ</t>
    </rPh>
    <rPh sb="5" eb="7">
      <t>ホシュウ</t>
    </rPh>
    <rPh sb="10" eb="11">
      <t>イケ</t>
    </rPh>
    <rPh sb="11" eb="13">
      <t>ホンタイ</t>
    </rPh>
    <rPh sb="14" eb="16">
      <t>ホシュウ</t>
    </rPh>
    <phoneticPr fontId="1"/>
  </si>
  <si>
    <t>老朽化部分の補修_水路本体の補修</t>
    <rPh sb="0" eb="3">
      <t>ロウキュウカ</t>
    </rPh>
    <rPh sb="3" eb="5">
      <t>ブブン</t>
    </rPh>
    <rPh sb="6" eb="8">
      <t>ホシュウ</t>
    </rPh>
    <rPh sb="9" eb="11">
      <t>スイロ</t>
    </rPh>
    <rPh sb="11" eb="13">
      <t>ホンタイ</t>
    </rPh>
    <rPh sb="14" eb="16">
      <t>ホシュウ</t>
    </rPh>
    <phoneticPr fontId="1"/>
  </si>
  <si>
    <t>舗装の一部打替え_農道本体の補修</t>
    <rPh sb="0" eb="2">
      <t>ホソウ</t>
    </rPh>
    <rPh sb="3" eb="5">
      <t>イチブ</t>
    </rPh>
    <rPh sb="5" eb="7">
      <t>ウチカ</t>
    </rPh>
    <rPh sb="9" eb="11">
      <t>ノウドウ</t>
    </rPh>
    <rPh sb="11" eb="13">
      <t>ホンタイ</t>
    </rPh>
    <rPh sb="14" eb="16">
      <t>ホシュウ</t>
    </rPh>
    <phoneticPr fontId="1"/>
  </si>
  <si>
    <t>漏水箇所の補修_ため池本体の補修</t>
    <rPh sb="0" eb="2">
      <t>ロウスイ</t>
    </rPh>
    <rPh sb="2" eb="4">
      <t>カショ</t>
    </rPh>
    <rPh sb="5" eb="7">
      <t>ホシュウ</t>
    </rPh>
    <rPh sb="10" eb="11">
      <t>イケ</t>
    </rPh>
    <rPh sb="11" eb="13">
      <t>ホンタイ</t>
    </rPh>
    <rPh sb="14" eb="16">
      <t>ホシュウ</t>
    </rPh>
    <phoneticPr fontId="1"/>
  </si>
  <si>
    <t>U字フリューム等既設水路の再布設_水路本体の補修</t>
    <rPh sb="1" eb="2">
      <t>ジ</t>
    </rPh>
    <rPh sb="7" eb="8">
      <t>トウ</t>
    </rPh>
    <rPh sb="8" eb="10">
      <t>キセツ</t>
    </rPh>
    <rPh sb="10" eb="12">
      <t>スイロ</t>
    </rPh>
    <rPh sb="13" eb="14">
      <t>サイ</t>
    </rPh>
    <rPh sb="14" eb="16">
      <t>フセツ</t>
    </rPh>
    <rPh sb="17" eb="19">
      <t>スイロ</t>
    </rPh>
    <rPh sb="19" eb="21">
      <t>ホンタイ</t>
    </rPh>
    <rPh sb="22" eb="24">
      <t>ホシュウ</t>
    </rPh>
    <phoneticPr fontId="1"/>
  </si>
  <si>
    <t>未舗装農道を舗装_農道本体の更新</t>
    <rPh sb="0" eb="3">
      <t>ミホソウ</t>
    </rPh>
    <rPh sb="3" eb="5">
      <t>ノウドウ</t>
    </rPh>
    <rPh sb="6" eb="8">
      <t>ホソウ</t>
    </rPh>
    <rPh sb="9" eb="11">
      <t>ノウドウ</t>
    </rPh>
    <rPh sb="11" eb="13">
      <t>ホンタイ</t>
    </rPh>
    <rPh sb="14" eb="16">
      <t>コウシン</t>
    </rPh>
    <phoneticPr fontId="1"/>
  </si>
  <si>
    <t>取水施設の補修_ため池付帯施設の補修</t>
    <rPh sb="0" eb="2">
      <t>シュスイ</t>
    </rPh>
    <rPh sb="2" eb="4">
      <t>シセツ</t>
    </rPh>
    <rPh sb="5" eb="7">
      <t>ホシュウ</t>
    </rPh>
    <rPh sb="10" eb="11">
      <t>イケ</t>
    </rPh>
    <rPh sb="11" eb="13">
      <t>フタイ</t>
    </rPh>
    <rPh sb="13" eb="15">
      <t>シセツ</t>
    </rPh>
    <rPh sb="16" eb="18">
      <t>ホシュウ</t>
    </rPh>
    <phoneticPr fontId="1"/>
  </si>
  <si>
    <t>側壁の嵩上げ_水路本体の補修</t>
    <rPh sb="0" eb="2">
      <t>ソクヘキ</t>
    </rPh>
    <rPh sb="3" eb="5">
      <t>カサア</t>
    </rPh>
    <rPh sb="7" eb="9">
      <t>スイロ</t>
    </rPh>
    <rPh sb="9" eb="11">
      <t>ホンタイ</t>
    </rPh>
    <rPh sb="12" eb="14">
      <t>ホシュウ</t>
    </rPh>
    <phoneticPr fontId="1"/>
  </si>
  <si>
    <t>農道側溝の補修_農道付帯施設の補修</t>
    <rPh sb="0" eb="2">
      <t>ノウドウ</t>
    </rPh>
    <rPh sb="2" eb="4">
      <t>ソッコウ</t>
    </rPh>
    <rPh sb="5" eb="7">
      <t>ホシュウ</t>
    </rPh>
    <rPh sb="8" eb="10">
      <t>ノウドウ</t>
    </rPh>
    <rPh sb="10" eb="12">
      <t>フタイ</t>
    </rPh>
    <rPh sb="12" eb="14">
      <t>シセツ</t>
    </rPh>
    <rPh sb="15" eb="17">
      <t>ホシュウ</t>
    </rPh>
    <phoneticPr fontId="1"/>
  </si>
  <si>
    <t>洪水吐の補修_ため池付帯施設の補修</t>
    <rPh sb="0" eb="2">
      <t>コウズイ</t>
    </rPh>
    <rPh sb="2" eb="3">
      <t>ハ</t>
    </rPh>
    <rPh sb="4" eb="6">
      <t>ホシュウ</t>
    </rPh>
    <rPh sb="9" eb="10">
      <t>イケ</t>
    </rPh>
    <rPh sb="10" eb="12">
      <t>フタイ</t>
    </rPh>
    <rPh sb="12" eb="14">
      <t>シセツ</t>
    </rPh>
    <rPh sb="15" eb="17">
      <t>ホシュウ</t>
    </rPh>
    <phoneticPr fontId="1"/>
  </si>
  <si>
    <t>一路線全体の更新_水路本体の更新</t>
    <rPh sb="0" eb="1">
      <t>イチ</t>
    </rPh>
    <rPh sb="1" eb="3">
      <t>ロセン</t>
    </rPh>
    <rPh sb="3" eb="5">
      <t>ゼンタイ</t>
    </rPh>
    <rPh sb="6" eb="8">
      <t>コウシン</t>
    </rPh>
    <rPh sb="9" eb="11">
      <t>スイロ</t>
    </rPh>
    <rPh sb="11" eb="13">
      <t>ホンタイ</t>
    </rPh>
    <rPh sb="14" eb="16">
      <t>コウシン</t>
    </rPh>
    <phoneticPr fontId="1"/>
  </si>
  <si>
    <t>側溝蓋の設置_農道付帯施設の更新</t>
    <rPh sb="0" eb="2">
      <t>ソッコウ</t>
    </rPh>
    <rPh sb="2" eb="3">
      <t>フタ</t>
    </rPh>
    <rPh sb="4" eb="6">
      <t>セッチ</t>
    </rPh>
    <rPh sb="7" eb="9">
      <t>ノウドウ</t>
    </rPh>
    <rPh sb="9" eb="11">
      <t>フタイ</t>
    </rPh>
    <rPh sb="11" eb="13">
      <t>シセツ</t>
    </rPh>
    <rPh sb="14" eb="16">
      <t>コウシン</t>
    </rPh>
    <phoneticPr fontId="1"/>
  </si>
  <si>
    <t>安全施設の補修_ため池付帯施設の補修</t>
    <rPh sb="0" eb="2">
      <t>アンゼン</t>
    </rPh>
    <rPh sb="2" eb="4">
      <t>シセツ</t>
    </rPh>
    <rPh sb="5" eb="7">
      <t>ホシュウ</t>
    </rPh>
    <rPh sb="10" eb="11">
      <t>イケ</t>
    </rPh>
    <rPh sb="11" eb="13">
      <t>フタイ</t>
    </rPh>
    <rPh sb="13" eb="15">
      <t>シセツ</t>
    </rPh>
    <rPh sb="16" eb="18">
      <t>ホシュウ</t>
    </rPh>
    <phoneticPr fontId="1"/>
  </si>
  <si>
    <t>素掘り水路からコンクリート水路への更新_水路本体の更新</t>
    <rPh sb="0" eb="2">
      <t>スボ</t>
    </rPh>
    <rPh sb="3" eb="5">
      <t>スイロ</t>
    </rPh>
    <rPh sb="13" eb="15">
      <t>スイロ</t>
    </rPh>
    <rPh sb="17" eb="19">
      <t>コウシン</t>
    </rPh>
    <rPh sb="20" eb="22">
      <t>スイロ</t>
    </rPh>
    <rPh sb="22" eb="24">
      <t>ホンタイ</t>
    </rPh>
    <rPh sb="25" eb="27">
      <t>コウシン</t>
    </rPh>
    <phoneticPr fontId="1"/>
  </si>
  <si>
    <t>土側溝をコンクリート側溝に更新_農道付帯施設の更新</t>
    <rPh sb="0" eb="1">
      <t>ツチ</t>
    </rPh>
    <rPh sb="1" eb="3">
      <t>ソッコウ</t>
    </rPh>
    <rPh sb="10" eb="12">
      <t>ソッコウ</t>
    </rPh>
    <rPh sb="13" eb="15">
      <t>コウシン</t>
    </rPh>
    <rPh sb="16" eb="22">
      <t>ノウドウフタイシセツ</t>
    </rPh>
    <rPh sb="23" eb="25">
      <t>コウシン</t>
    </rPh>
    <phoneticPr fontId="1"/>
  </si>
  <si>
    <t>ゲート、バルブの更新_ため池付帯施設の補修</t>
    <rPh sb="8" eb="10">
      <t>コウシン</t>
    </rPh>
    <rPh sb="13" eb="14">
      <t>イケ</t>
    </rPh>
    <rPh sb="14" eb="16">
      <t>フタイ</t>
    </rPh>
    <rPh sb="16" eb="18">
      <t>シセツ</t>
    </rPh>
    <rPh sb="19" eb="21">
      <t>ホシュウ</t>
    </rPh>
    <phoneticPr fontId="1"/>
  </si>
  <si>
    <t>集水桝、分水桝の補修_水路付帯施設の補修</t>
    <rPh sb="0" eb="3">
      <t>シュウスイマス</t>
    </rPh>
    <rPh sb="4" eb="6">
      <t>ブンスイ</t>
    </rPh>
    <rPh sb="6" eb="7">
      <t>マス</t>
    </rPh>
    <rPh sb="8" eb="10">
      <t>ホシュウ</t>
    </rPh>
    <rPh sb="11" eb="13">
      <t>スイロ</t>
    </rPh>
    <rPh sb="13" eb="15">
      <t>フタイ</t>
    </rPh>
    <rPh sb="15" eb="17">
      <t>シセツ</t>
    </rPh>
    <rPh sb="18" eb="20">
      <t>ホシュウ</t>
    </rPh>
    <phoneticPr fontId="1"/>
  </si>
  <si>
    <t>安全施設の設置_ため池付帯施設の補修</t>
    <rPh sb="0" eb="2">
      <t>アンゼン</t>
    </rPh>
    <rPh sb="2" eb="4">
      <t>シセツ</t>
    </rPh>
    <rPh sb="5" eb="7">
      <t>セッチ</t>
    </rPh>
    <rPh sb="10" eb="11">
      <t>イケ</t>
    </rPh>
    <rPh sb="11" eb="13">
      <t>フタイ</t>
    </rPh>
    <rPh sb="13" eb="15">
      <t>シセツ</t>
    </rPh>
    <rPh sb="16" eb="18">
      <t>ホシュウ</t>
    </rPh>
    <phoneticPr fontId="1"/>
  </si>
  <si>
    <t>ゲート、ポンプの補修_水路付帯施設の補修</t>
    <rPh sb="8" eb="10">
      <t>ホシュウ</t>
    </rPh>
    <rPh sb="11" eb="13">
      <t>スイロ</t>
    </rPh>
    <rPh sb="13" eb="15">
      <t>フタイ</t>
    </rPh>
    <rPh sb="15" eb="17">
      <t>シセツ</t>
    </rPh>
    <rPh sb="18" eb="20">
      <t>ホシュウ</t>
    </rPh>
    <phoneticPr fontId="1"/>
  </si>
  <si>
    <t>安全施設の補修_水路付帯施設の補修</t>
    <rPh sb="0" eb="2">
      <t>アンゼン</t>
    </rPh>
    <rPh sb="2" eb="4">
      <t>シセツ</t>
    </rPh>
    <rPh sb="5" eb="7">
      <t>ホシュウ</t>
    </rPh>
    <rPh sb="8" eb="10">
      <t>スイロ</t>
    </rPh>
    <rPh sb="10" eb="12">
      <t>フタイ</t>
    </rPh>
    <rPh sb="12" eb="14">
      <t>シセツ</t>
    </rPh>
    <rPh sb="15" eb="17">
      <t>ホシュウ</t>
    </rPh>
    <phoneticPr fontId="1"/>
  </si>
  <si>
    <t>ゲート、ポンプの更新_水路付帯施設の更新</t>
    <rPh sb="8" eb="10">
      <t>コウシン</t>
    </rPh>
    <rPh sb="11" eb="13">
      <t>スイロ</t>
    </rPh>
    <rPh sb="13" eb="15">
      <t>フタイ</t>
    </rPh>
    <rPh sb="15" eb="17">
      <t>シセツ</t>
    </rPh>
    <rPh sb="18" eb="20">
      <t>コウシン</t>
    </rPh>
    <phoneticPr fontId="1"/>
  </si>
  <si>
    <t>安全施設の更新_水路付帯施設の更新</t>
    <rPh sb="0" eb="2">
      <t>アンゼン</t>
    </rPh>
    <rPh sb="2" eb="4">
      <t>シセツ</t>
    </rPh>
    <rPh sb="5" eb="7">
      <t>コウシン</t>
    </rPh>
    <rPh sb="8" eb="10">
      <t>スイロ</t>
    </rPh>
    <rPh sb="10" eb="12">
      <t>フタイ</t>
    </rPh>
    <rPh sb="12" eb="14">
      <t>シセツ</t>
    </rPh>
    <rPh sb="15" eb="17">
      <t>コウシン</t>
    </rPh>
    <phoneticPr fontId="1"/>
  </si>
  <si>
    <t>生物多様性保全水路整備_排水路</t>
    <rPh sb="0" eb="2">
      <t>セイブツ</t>
    </rPh>
    <rPh sb="2" eb="5">
      <t>タヨウセイ</t>
    </rPh>
    <rPh sb="5" eb="7">
      <t>ホゼン</t>
    </rPh>
    <rPh sb="7" eb="9">
      <t>スイロ</t>
    </rPh>
    <rPh sb="9" eb="11">
      <t>セイビ</t>
    </rPh>
    <rPh sb="12" eb="15">
      <t>ハイスイロ</t>
    </rPh>
    <phoneticPr fontId="1"/>
  </si>
  <si>
    <t>破損部分の補修_水路本体の補修</t>
    <rPh sb="0" eb="2">
      <t>ハソン</t>
    </rPh>
    <rPh sb="2" eb="4">
      <t>ブブン</t>
    </rPh>
    <rPh sb="5" eb="7">
      <t>ホシュウ</t>
    </rPh>
    <rPh sb="8" eb="10">
      <t>スイロ</t>
    </rPh>
    <rPh sb="10" eb="12">
      <t>ホンタイ</t>
    </rPh>
    <rPh sb="13" eb="15">
      <t>ホシュウ</t>
    </rPh>
    <phoneticPr fontId="1"/>
  </si>
  <si>
    <t>老朽化部分の補修_水路本体の補修</t>
    <rPh sb="0" eb="3">
      <t>ロウキュウカ</t>
    </rPh>
    <rPh sb="3" eb="5">
      <t>ブブン</t>
    </rPh>
    <rPh sb="6" eb="8">
      <t>ホシュウ</t>
    </rPh>
    <rPh sb="9" eb="11">
      <t>スイロ</t>
    </rPh>
    <rPh sb="11" eb="13">
      <t>ホンタイ</t>
    </rPh>
    <rPh sb="14" eb="16">
      <t>ホシュウ</t>
    </rPh>
    <phoneticPr fontId="1"/>
  </si>
  <si>
    <t>U字フリューム等既設水路の再布設_水路本体の補修</t>
    <rPh sb="1" eb="2">
      <t>ジ</t>
    </rPh>
    <rPh sb="7" eb="8">
      <t>トウ</t>
    </rPh>
    <rPh sb="8" eb="10">
      <t>キセツ</t>
    </rPh>
    <rPh sb="10" eb="12">
      <t>スイロ</t>
    </rPh>
    <rPh sb="13" eb="14">
      <t>サイ</t>
    </rPh>
    <rPh sb="14" eb="16">
      <t>フセツ</t>
    </rPh>
    <rPh sb="17" eb="19">
      <t>スイロ</t>
    </rPh>
    <rPh sb="19" eb="21">
      <t>ホンタイ</t>
    </rPh>
    <rPh sb="22" eb="24">
      <t>ホシュウ</t>
    </rPh>
    <phoneticPr fontId="1"/>
  </si>
  <si>
    <t>側壁の嵩上げ_水路本体の補修</t>
    <rPh sb="0" eb="2">
      <t>ソクヘキ</t>
    </rPh>
    <rPh sb="3" eb="5">
      <t>カサア</t>
    </rPh>
    <rPh sb="7" eb="9">
      <t>スイロ</t>
    </rPh>
    <rPh sb="9" eb="11">
      <t>ホンタイ</t>
    </rPh>
    <rPh sb="12" eb="14">
      <t>ホシュウ</t>
    </rPh>
    <phoneticPr fontId="1"/>
  </si>
  <si>
    <t>一路線全体の更新_水路本体の更新</t>
    <rPh sb="0" eb="1">
      <t>イチ</t>
    </rPh>
    <rPh sb="1" eb="3">
      <t>ロセン</t>
    </rPh>
    <rPh sb="3" eb="5">
      <t>ゼンタイ</t>
    </rPh>
    <rPh sb="6" eb="8">
      <t>コウシン</t>
    </rPh>
    <rPh sb="9" eb="11">
      <t>スイロ</t>
    </rPh>
    <rPh sb="11" eb="13">
      <t>ホンタイ</t>
    </rPh>
    <rPh sb="14" eb="16">
      <t>コウシン</t>
    </rPh>
    <phoneticPr fontId="1"/>
  </si>
  <si>
    <t>素掘り水路からコンクリート水路への更新_水路本体の更新</t>
    <rPh sb="0" eb="2">
      <t>スボ</t>
    </rPh>
    <rPh sb="3" eb="5">
      <t>スイロ</t>
    </rPh>
    <rPh sb="13" eb="15">
      <t>スイロ</t>
    </rPh>
    <rPh sb="17" eb="19">
      <t>コウシン</t>
    </rPh>
    <rPh sb="20" eb="22">
      <t>スイロ</t>
    </rPh>
    <rPh sb="22" eb="24">
      <t>ホンタイ</t>
    </rPh>
    <rPh sb="25" eb="27">
      <t>コウシン</t>
    </rPh>
    <phoneticPr fontId="1"/>
  </si>
  <si>
    <t>集水桝、分水桝の補修_水路付帯施設の補修</t>
    <rPh sb="0" eb="3">
      <t>シュウスイマス</t>
    </rPh>
    <rPh sb="4" eb="6">
      <t>ブンスイ</t>
    </rPh>
    <rPh sb="6" eb="7">
      <t>マス</t>
    </rPh>
    <rPh sb="8" eb="10">
      <t>ホシュウ</t>
    </rPh>
    <rPh sb="11" eb="13">
      <t>スイロ</t>
    </rPh>
    <rPh sb="13" eb="15">
      <t>フタイ</t>
    </rPh>
    <rPh sb="15" eb="17">
      <t>シセツ</t>
    </rPh>
    <rPh sb="18" eb="20">
      <t>ホシュウ</t>
    </rPh>
    <phoneticPr fontId="1"/>
  </si>
  <si>
    <t>ゲート、ポンプの補修_水路付帯施設の補修</t>
    <rPh sb="8" eb="10">
      <t>ホシュウ</t>
    </rPh>
    <rPh sb="11" eb="13">
      <t>スイロ</t>
    </rPh>
    <rPh sb="13" eb="15">
      <t>フタイ</t>
    </rPh>
    <rPh sb="15" eb="17">
      <t>シセツ</t>
    </rPh>
    <rPh sb="18" eb="20">
      <t>ホシュウ</t>
    </rPh>
    <phoneticPr fontId="1"/>
  </si>
  <si>
    <t>安全施設の補修_水路付帯施設の補修</t>
    <rPh sb="0" eb="2">
      <t>アンゼン</t>
    </rPh>
    <rPh sb="2" eb="4">
      <t>シセツ</t>
    </rPh>
    <rPh sb="5" eb="7">
      <t>ホシュウ</t>
    </rPh>
    <rPh sb="8" eb="10">
      <t>スイロ</t>
    </rPh>
    <rPh sb="10" eb="12">
      <t>フタイ</t>
    </rPh>
    <rPh sb="12" eb="14">
      <t>シセツ</t>
    </rPh>
    <rPh sb="15" eb="17">
      <t>ホシュウ</t>
    </rPh>
    <phoneticPr fontId="1"/>
  </si>
  <si>
    <t>ゲート、ポンプの更新_水路付帯施設の更新</t>
    <rPh sb="8" eb="10">
      <t>コウシン</t>
    </rPh>
    <rPh sb="11" eb="13">
      <t>スイロ</t>
    </rPh>
    <rPh sb="13" eb="15">
      <t>フタイ</t>
    </rPh>
    <rPh sb="15" eb="17">
      <t>シセツ</t>
    </rPh>
    <rPh sb="18" eb="20">
      <t>コウシン</t>
    </rPh>
    <phoneticPr fontId="1"/>
  </si>
  <si>
    <t>安全施設の更新_水路付帯施設の更新</t>
    <rPh sb="0" eb="2">
      <t>アンゼン</t>
    </rPh>
    <rPh sb="2" eb="4">
      <t>シセツ</t>
    </rPh>
    <rPh sb="5" eb="7">
      <t>コウシン</t>
    </rPh>
    <rPh sb="8" eb="10">
      <t>スイロ</t>
    </rPh>
    <rPh sb="10" eb="12">
      <t>フタイ</t>
    </rPh>
    <rPh sb="12" eb="14">
      <t>シセツ</t>
    </rPh>
    <rPh sb="15" eb="17">
      <t>コウシン</t>
    </rPh>
    <phoneticPr fontId="1"/>
  </si>
  <si>
    <t>生物多様性保全水路整備_排水路</t>
    <rPh sb="0" eb="2">
      <t>セイブツ</t>
    </rPh>
    <rPh sb="2" eb="5">
      <t>タヨウセイ</t>
    </rPh>
    <rPh sb="5" eb="7">
      <t>ホゼン</t>
    </rPh>
    <rPh sb="7" eb="9">
      <t>スイロ</t>
    </rPh>
    <rPh sb="9" eb="11">
      <t>セイビ</t>
    </rPh>
    <rPh sb="12" eb="15">
      <t>ハイスイロ</t>
    </rPh>
    <phoneticPr fontId="1"/>
  </si>
  <si>
    <t>未舗装農道を舗装_農道本体の更新</t>
    <rPh sb="0" eb="3">
      <t>ミホソウ</t>
    </rPh>
    <rPh sb="3" eb="5">
      <t>ノウドウ</t>
    </rPh>
    <rPh sb="6" eb="8">
      <t>ホソウ</t>
    </rPh>
    <rPh sb="9" eb="11">
      <t>ノウドウ</t>
    </rPh>
    <rPh sb="11" eb="13">
      <t>ホンタイ</t>
    </rPh>
    <rPh sb="14" eb="16">
      <t>コウシン</t>
    </rPh>
    <phoneticPr fontId="1"/>
  </si>
  <si>
    <t>農道側溝の補修_農道付帯施設の補修</t>
    <rPh sb="0" eb="2">
      <t>ノウドウ</t>
    </rPh>
    <rPh sb="2" eb="4">
      <t>ソッコウ</t>
    </rPh>
    <rPh sb="5" eb="7">
      <t>ホシュウ</t>
    </rPh>
    <rPh sb="8" eb="10">
      <t>ノウドウ</t>
    </rPh>
    <rPh sb="10" eb="12">
      <t>フタイ</t>
    </rPh>
    <rPh sb="12" eb="14">
      <t>シセツ</t>
    </rPh>
    <rPh sb="15" eb="17">
      <t>ホシュウ</t>
    </rPh>
    <phoneticPr fontId="1"/>
  </si>
  <si>
    <t>側溝蓋の設置_農道付帯施設の更新</t>
    <rPh sb="0" eb="2">
      <t>ソッコウ</t>
    </rPh>
    <rPh sb="2" eb="3">
      <t>フタ</t>
    </rPh>
    <rPh sb="4" eb="6">
      <t>セッチ</t>
    </rPh>
    <rPh sb="7" eb="9">
      <t>ノウドウ</t>
    </rPh>
    <rPh sb="9" eb="11">
      <t>フタイ</t>
    </rPh>
    <rPh sb="11" eb="13">
      <t>シセツ</t>
    </rPh>
    <rPh sb="14" eb="16">
      <t>コウシン</t>
    </rPh>
    <phoneticPr fontId="1"/>
  </si>
  <si>
    <t>土側溝をコンクリート側溝に更新_農道付帯施設の更新</t>
    <rPh sb="0" eb="1">
      <t>ツチ</t>
    </rPh>
    <rPh sb="1" eb="3">
      <t>ソッコウ</t>
    </rPh>
    <rPh sb="10" eb="12">
      <t>ソッコウ</t>
    </rPh>
    <rPh sb="13" eb="15">
      <t>コウシン</t>
    </rPh>
    <rPh sb="16" eb="22">
      <t>ノウドウフタイシセツ</t>
    </rPh>
    <rPh sb="23" eb="25">
      <t>コウシン</t>
    </rPh>
    <phoneticPr fontId="1"/>
  </si>
  <si>
    <t>洗掘箇所の補修_ため池本体の補修</t>
    <rPh sb="0" eb="2">
      <t>センクツ</t>
    </rPh>
    <rPh sb="2" eb="4">
      <t>カショ</t>
    </rPh>
    <rPh sb="5" eb="7">
      <t>ホシュウ</t>
    </rPh>
    <rPh sb="10" eb="11">
      <t>イケ</t>
    </rPh>
    <rPh sb="11" eb="13">
      <t>ホンタイ</t>
    </rPh>
    <rPh sb="14" eb="16">
      <t>ホシュウ</t>
    </rPh>
    <phoneticPr fontId="1"/>
  </si>
  <si>
    <t>漏水箇所の補修_ため池本体の補修</t>
    <rPh sb="0" eb="2">
      <t>ロウスイ</t>
    </rPh>
    <rPh sb="2" eb="4">
      <t>カショ</t>
    </rPh>
    <rPh sb="5" eb="7">
      <t>ホシュウ</t>
    </rPh>
    <rPh sb="10" eb="11">
      <t>イケ</t>
    </rPh>
    <rPh sb="11" eb="13">
      <t>ホンタイ</t>
    </rPh>
    <rPh sb="14" eb="16">
      <t>ホシュウ</t>
    </rPh>
    <phoneticPr fontId="1"/>
  </si>
  <si>
    <t>取水施設の補修_ため池付帯施設の補修</t>
    <rPh sb="0" eb="2">
      <t>シュスイ</t>
    </rPh>
    <rPh sb="2" eb="4">
      <t>シセツ</t>
    </rPh>
    <rPh sb="5" eb="7">
      <t>ホシュウ</t>
    </rPh>
    <rPh sb="10" eb="11">
      <t>イケ</t>
    </rPh>
    <rPh sb="11" eb="13">
      <t>フタイ</t>
    </rPh>
    <rPh sb="13" eb="15">
      <t>シセツ</t>
    </rPh>
    <rPh sb="16" eb="18">
      <t>ホシュウ</t>
    </rPh>
    <phoneticPr fontId="1"/>
  </si>
  <si>
    <t>洪水吐の補修_ため池付帯施設の補修</t>
    <rPh sb="0" eb="2">
      <t>コウズイ</t>
    </rPh>
    <rPh sb="2" eb="3">
      <t>ハ</t>
    </rPh>
    <rPh sb="4" eb="6">
      <t>ホシュウ</t>
    </rPh>
    <rPh sb="9" eb="10">
      <t>イケ</t>
    </rPh>
    <rPh sb="10" eb="12">
      <t>フタイ</t>
    </rPh>
    <rPh sb="12" eb="14">
      <t>シセツ</t>
    </rPh>
    <rPh sb="15" eb="17">
      <t>ホシュウ</t>
    </rPh>
    <phoneticPr fontId="1"/>
  </si>
  <si>
    <t>安全施設の補修_ため池付帯施設の補修</t>
    <rPh sb="0" eb="2">
      <t>アンゼン</t>
    </rPh>
    <rPh sb="2" eb="4">
      <t>シセツ</t>
    </rPh>
    <rPh sb="5" eb="7">
      <t>ホシュウ</t>
    </rPh>
    <rPh sb="10" eb="11">
      <t>イケ</t>
    </rPh>
    <rPh sb="11" eb="13">
      <t>フタイ</t>
    </rPh>
    <rPh sb="13" eb="15">
      <t>シセツ</t>
    </rPh>
    <rPh sb="16" eb="18">
      <t>ホシュウ</t>
    </rPh>
    <phoneticPr fontId="1"/>
  </si>
  <si>
    <t>ゲート、バルブの更新_ため池付帯施設の補修</t>
    <rPh sb="8" eb="10">
      <t>コウシン</t>
    </rPh>
    <rPh sb="13" eb="14">
      <t>イケ</t>
    </rPh>
    <rPh sb="14" eb="16">
      <t>フタイ</t>
    </rPh>
    <rPh sb="16" eb="18">
      <t>シセツ</t>
    </rPh>
    <rPh sb="19" eb="21">
      <t>ホシュウ</t>
    </rPh>
    <phoneticPr fontId="1"/>
  </si>
  <si>
    <t>安全施設の設置_ため池付帯施設の補修</t>
    <rPh sb="0" eb="2">
      <t>アンゼン</t>
    </rPh>
    <rPh sb="2" eb="4">
      <t>シセツ</t>
    </rPh>
    <rPh sb="5" eb="7">
      <t>セッチ</t>
    </rPh>
    <rPh sb="10" eb="11">
      <t>イケ</t>
    </rPh>
    <rPh sb="11" eb="13">
      <t>フタイ</t>
    </rPh>
    <rPh sb="13" eb="15">
      <t>シセツ</t>
    </rPh>
    <rPh sb="16" eb="18">
      <t>ホシュウ</t>
    </rPh>
    <phoneticPr fontId="1"/>
  </si>
  <si>
    <t>農地維持支払交付金　必須活動</t>
    <rPh sb="0" eb="2">
      <t>ノウチ</t>
    </rPh>
    <rPh sb="2" eb="4">
      <t>イジ</t>
    </rPh>
    <rPh sb="4" eb="6">
      <t>シハライ</t>
    </rPh>
    <rPh sb="6" eb="9">
      <t>コウフキン</t>
    </rPh>
    <rPh sb="10" eb="12">
      <t>ヒッス</t>
    </rPh>
    <rPh sb="12" eb="14">
      <t>カツドウ</t>
    </rPh>
    <phoneticPr fontId="1"/>
  </si>
  <si>
    <t>資源向上支払交付金（共同活動）　必須活動</t>
    <rPh sb="0" eb="2">
      <t>シゲン</t>
    </rPh>
    <rPh sb="2" eb="4">
      <t>コウジョウ</t>
    </rPh>
    <rPh sb="4" eb="6">
      <t>シハライ</t>
    </rPh>
    <rPh sb="6" eb="9">
      <t>コウフキン</t>
    </rPh>
    <rPh sb="10" eb="12">
      <t>キョウドウ</t>
    </rPh>
    <rPh sb="12" eb="14">
      <t>カツドウ</t>
    </rPh>
    <rPh sb="16" eb="18">
      <t>ヒッス</t>
    </rPh>
    <rPh sb="18" eb="20">
      <t>カツドウ</t>
    </rPh>
    <phoneticPr fontId="1"/>
  </si>
  <si>
    <t>実践活動</t>
    <rPh sb="0" eb="2">
      <t>ジッセン</t>
    </rPh>
    <rPh sb="2" eb="4">
      <t>カツドウ</t>
    </rPh>
    <phoneticPr fontId="1"/>
  </si>
  <si>
    <t>施設の点検・機能診断・記録管理
遊休農地などの発生状況の把握</t>
    <rPh sb="16" eb="18">
      <t>ユウキュウ</t>
    </rPh>
    <rPh sb="18" eb="20">
      <t>ノウチ</t>
    </rPh>
    <rPh sb="23" eb="25">
      <t>ハッセイ</t>
    </rPh>
    <rPh sb="25" eb="27">
      <t>ジョウキョウ</t>
    </rPh>
    <rPh sb="28" eb="30">
      <t>ハアク</t>
    </rPh>
    <phoneticPr fontId="1"/>
  </si>
  <si>
    <t>運営委員会
（広域活動組織のみ）</t>
    <rPh sb="0" eb="2">
      <t>ウンエイ</t>
    </rPh>
    <rPh sb="2" eb="5">
      <t>イインカイ</t>
    </rPh>
    <rPh sb="7" eb="9">
      <t>コウイキ</t>
    </rPh>
    <rPh sb="9" eb="11">
      <t>カツドウ</t>
    </rPh>
    <rPh sb="11" eb="13">
      <t>ソシキ</t>
    </rPh>
    <phoneticPr fontId="1"/>
  </si>
  <si>
    <t>総会・運営委員会の実施</t>
    <rPh sb="0" eb="2">
      <t>ソウカイ</t>
    </rPh>
    <rPh sb="3" eb="5">
      <t>ウンエイ</t>
    </rPh>
    <rPh sb="5" eb="8">
      <t>イインカイ</t>
    </rPh>
    <rPh sb="9" eb="11">
      <t>ジッシ</t>
    </rPh>
    <phoneticPr fontId="1"/>
  </si>
  <si>
    <t>１．ピンクの活動は、毎年度必ず実施しなければならない活動です。
「記入様式」シートの「活動内容」、「取組」欄に活動の記録がされていれば、色が消えます。
オレンジ色が全て消えるように、「記入様式」シートを作成してください。</t>
    <rPh sb="6" eb="8">
      <t>カツドウ</t>
    </rPh>
    <rPh sb="10" eb="13">
      <t>マイネンド</t>
    </rPh>
    <rPh sb="13" eb="14">
      <t>カナラ</t>
    </rPh>
    <rPh sb="15" eb="17">
      <t>ジッシ</t>
    </rPh>
    <rPh sb="26" eb="28">
      <t>カツドウ</t>
    </rPh>
    <rPh sb="33" eb="35">
      <t>キニュウ</t>
    </rPh>
    <rPh sb="35" eb="37">
      <t>ヨウシキ</t>
    </rPh>
    <rPh sb="43" eb="45">
      <t>カツドウ</t>
    </rPh>
    <rPh sb="45" eb="47">
      <t>ナイヨウ</t>
    </rPh>
    <rPh sb="50" eb="52">
      <t>トリクミ</t>
    </rPh>
    <rPh sb="53" eb="54">
      <t>ラン</t>
    </rPh>
    <rPh sb="55" eb="57">
      <t>カツドウ</t>
    </rPh>
    <rPh sb="58" eb="60">
      <t>キロク</t>
    </rPh>
    <rPh sb="68" eb="69">
      <t>イロ</t>
    </rPh>
    <rPh sb="70" eb="71">
      <t>キ</t>
    </rPh>
    <rPh sb="80" eb="81">
      <t>イロ</t>
    </rPh>
    <rPh sb="82" eb="83">
      <t>スベ</t>
    </rPh>
    <rPh sb="84" eb="85">
      <t>キ</t>
    </rPh>
    <rPh sb="92" eb="94">
      <t>キニュウ</t>
    </rPh>
    <rPh sb="94" eb="96">
      <t>ヨウシキ</t>
    </rPh>
    <rPh sb="101" eb="103">
      <t>サクセイ</t>
    </rPh>
    <phoneticPr fontId="1"/>
  </si>
  <si>
    <t>打合せ</t>
    <rPh sb="0" eb="2">
      <t>ウチアワ</t>
    </rPh>
    <phoneticPr fontId="1"/>
  </si>
  <si>
    <t>農道路肩_農道法面の補修_農道本体の補修</t>
    <rPh sb="0" eb="2">
      <t>ノウドウ</t>
    </rPh>
    <rPh sb="2" eb="4">
      <t>ロカタ</t>
    </rPh>
    <rPh sb="5" eb="7">
      <t>ノウドウ</t>
    </rPh>
    <rPh sb="7" eb="9">
      <t>ノリメン</t>
    </rPh>
    <rPh sb="10" eb="12">
      <t>ホシュウ</t>
    </rPh>
    <rPh sb="13" eb="15">
      <t>ノウドウ</t>
    </rPh>
    <rPh sb="15" eb="17">
      <t>ホンタイ</t>
    </rPh>
    <rPh sb="18" eb="20">
      <t>ホシュウ</t>
    </rPh>
    <phoneticPr fontId="1"/>
  </si>
  <si>
    <t>生物多様性の回復</t>
    <rPh sb="0" eb="2">
      <t>セイブツ</t>
    </rPh>
    <rPh sb="2" eb="5">
      <t>タヨウセイ</t>
    </rPh>
    <rPh sb="6" eb="8">
      <t>カイフク</t>
    </rPh>
    <phoneticPr fontId="1"/>
  </si>
  <si>
    <t>水田魚道の設置</t>
    <rPh sb="0" eb="2">
      <t>スイデン</t>
    </rPh>
    <rPh sb="2" eb="4">
      <t>ギョドウ</t>
    </rPh>
    <rPh sb="5" eb="7">
      <t>セッチ</t>
    </rPh>
    <phoneticPr fontId="1"/>
  </si>
  <si>
    <t>水路魚道の設置</t>
    <rPh sb="0" eb="2">
      <t>スイロ</t>
    </rPh>
    <rPh sb="2" eb="4">
      <t>ギョドウ</t>
    </rPh>
    <rPh sb="5" eb="7">
      <t>セッチ</t>
    </rPh>
    <phoneticPr fontId="1"/>
  </si>
  <si>
    <t>生息環境向上施設の設置</t>
    <rPh sb="0" eb="2">
      <t>セイソク</t>
    </rPh>
    <rPh sb="2" eb="4">
      <t>カンキョウ</t>
    </rPh>
    <rPh sb="4" eb="6">
      <t>コウジョウ</t>
    </rPh>
    <rPh sb="6" eb="8">
      <t>シセツ</t>
    </rPh>
    <rPh sb="9" eb="11">
      <t>セッチ</t>
    </rPh>
    <phoneticPr fontId="1"/>
  </si>
  <si>
    <t>生物の移動経路の確保</t>
    <rPh sb="0" eb="2">
      <t>セイブツ</t>
    </rPh>
    <rPh sb="3" eb="5">
      <t>イドウ</t>
    </rPh>
    <rPh sb="5" eb="7">
      <t>ケイロ</t>
    </rPh>
    <rPh sb="8" eb="10">
      <t>カクホ</t>
    </rPh>
    <phoneticPr fontId="1"/>
  </si>
  <si>
    <t>農村保全活動の幅広い展開</t>
    <rPh sb="0" eb="2">
      <t>ノウソン</t>
    </rPh>
    <rPh sb="2" eb="4">
      <t>ホゼン</t>
    </rPh>
    <rPh sb="4" eb="6">
      <t>カツドウ</t>
    </rPh>
    <rPh sb="7" eb="9">
      <t>ハバヒロ</t>
    </rPh>
    <rPh sb="10" eb="12">
      <t>テンカイ</t>
    </rPh>
    <phoneticPr fontId="1"/>
  </si>
  <si>
    <t>循環かんがい施設の水質保全</t>
    <rPh sb="0" eb="2">
      <t>ジュンカン</t>
    </rPh>
    <rPh sb="6" eb="8">
      <t>シセツ</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</si>
  <si>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</si>
  <si>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地下水涵養</t>
    <rPh sb="0" eb="3">
      <t>チカスイ</t>
    </rPh>
    <rPh sb="3" eb="5">
      <t>カンヨウ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</si>
  <si>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</si>
  <si>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</si>
  <si>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</si>
  <si>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1">
      <t>ミズ</t>
    </rPh>
    <rPh sb="1" eb="3">
      <t>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</si>
  <si>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</si>
  <si>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</si>
  <si>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循環灌漑施設の水質保全</t>
    <rPh sb="0" eb="2">
      <t>ジュンカン</t>
    </rPh>
    <rPh sb="2" eb="4">
      <t>カンガイ</t>
    </rPh>
    <rPh sb="4" eb="6">
      <t>シセツ</t>
    </rPh>
    <rPh sb="7" eb="9">
      <t>スイシツ</t>
    </rPh>
    <rPh sb="9" eb="11">
      <t>ホゼン</t>
    </rPh>
    <phoneticPr fontId="1"/>
  </si>
  <si>
    <t>循環灌漑施設の水質保全保全等</t>
    <rPh sb="0" eb="2">
      <t>ジュンカン</t>
    </rPh>
    <rPh sb="2" eb="4">
      <t>カンガイ</t>
    </rPh>
    <rPh sb="4" eb="6">
      <t>シセツ</t>
    </rPh>
    <rPh sb="7" eb="9">
      <t>スイシツ</t>
    </rPh>
    <rPh sb="9" eb="11">
      <t>ホゼン</t>
    </rPh>
    <rPh sb="11" eb="13">
      <t>ホゼン</t>
    </rPh>
    <rPh sb="13" eb="14">
      <t>トウ</t>
    </rPh>
    <phoneticPr fontId="1"/>
  </si>
  <si>
    <t>浄化水路による水質保全</t>
    <rPh sb="0" eb="2">
      <t>ジョウカ</t>
    </rPh>
    <rPh sb="2" eb="4">
      <t>スイロ</t>
    </rPh>
    <rPh sb="7" eb="9">
      <t>スイシツ</t>
    </rPh>
    <rPh sb="9" eb="11">
      <t>ホゼン</t>
    </rPh>
    <phoneticPr fontId="1"/>
  </si>
  <si>
    <t>水路への木炭等の設置</t>
    <rPh sb="0" eb="2">
      <t>スイロ</t>
    </rPh>
    <rPh sb="4" eb="6">
      <t>モクタン</t>
    </rPh>
    <rPh sb="6" eb="7">
      <t>トウ</t>
    </rPh>
    <rPh sb="8" eb="10">
      <t>セッチ</t>
    </rPh>
    <phoneticPr fontId="1"/>
  </si>
  <si>
    <t>地下水かん養</t>
    <rPh sb="0" eb="2">
      <t>チカ</t>
    </rPh>
    <rPh sb="2" eb="3">
      <t>スイ</t>
    </rPh>
    <rPh sb="5" eb="6">
      <t>ヨウ</t>
    </rPh>
    <phoneticPr fontId="1"/>
  </si>
  <si>
    <t>冬期湛水等のためのポンプ設置</t>
    <rPh sb="0" eb="2">
      <t>トウキ</t>
    </rPh>
    <rPh sb="2" eb="4">
      <t>タンスイ</t>
    </rPh>
    <rPh sb="4" eb="5">
      <t>トウ</t>
    </rPh>
    <rPh sb="12" eb="14">
      <t>セッチ</t>
    </rPh>
    <phoneticPr fontId="1"/>
  </si>
  <si>
    <t>持続的な水管理</t>
    <rPh sb="0" eb="3">
      <t>ジゾクテキ</t>
    </rPh>
    <rPh sb="4" eb="5">
      <t>ミズ</t>
    </rPh>
    <rPh sb="5" eb="7">
      <t>カンリ</t>
    </rPh>
    <phoneticPr fontId="1"/>
  </si>
  <si>
    <t>末端ゲート・バルブの自動化等</t>
    <rPh sb="0" eb="2">
      <t>マッタン</t>
    </rPh>
    <rPh sb="10" eb="13">
      <t>ジドウカ</t>
    </rPh>
    <rPh sb="13" eb="14">
      <t>トウ</t>
    </rPh>
    <phoneticPr fontId="1"/>
  </si>
  <si>
    <t>給水栓・取水口の自動化等</t>
    <rPh sb="0" eb="3">
      <t>キュウスイセン</t>
    </rPh>
    <rPh sb="4" eb="7">
      <t>シュスイコウ</t>
    </rPh>
    <rPh sb="8" eb="11">
      <t>ジドウカ</t>
    </rPh>
    <rPh sb="11" eb="12">
      <t>トウ</t>
    </rPh>
    <phoneticPr fontId="1"/>
  </si>
  <si>
    <t>土壌流出防止</t>
    <rPh sb="0" eb="2">
      <t>ドジョウ</t>
    </rPh>
    <rPh sb="2" eb="4">
      <t>リュウシュツ</t>
    </rPh>
    <rPh sb="4" eb="6">
      <t>ボウシ</t>
    </rPh>
    <phoneticPr fontId="1"/>
  </si>
  <si>
    <t>グリーンベルト等の設置</t>
    <rPh sb="7" eb="8">
      <t>トウ</t>
    </rPh>
    <rPh sb="9" eb="11">
      <t>セッチ</t>
    </rPh>
    <phoneticPr fontId="1"/>
  </si>
  <si>
    <t>防風林の設置</t>
    <rPh sb="0" eb="3">
      <t>ボウフウリン</t>
    </rPh>
    <rPh sb="4" eb="6">
      <t>セッチ</t>
    </rPh>
    <phoneticPr fontId="1"/>
  </si>
  <si>
    <t>生物多様性の回復</t>
    <rPh sb="0" eb="2">
      <t>セイブツ</t>
    </rPh>
    <rPh sb="2" eb="5">
      <t>タヨウセイ</t>
    </rPh>
    <rPh sb="6" eb="8">
      <t>カイフク</t>
    </rPh>
    <phoneticPr fontId="1"/>
  </si>
  <si>
    <t>水田魚道の設置</t>
    <rPh sb="0" eb="2">
      <t>スイデン</t>
    </rPh>
    <rPh sb="2" eb="4">
      <t>ギョドウ</t>
    </rPh>
    <rPh sb="5" eb="7">
      <t>セッチ</t>
    </rPh>
    <phoneticPr fontId="1"/>
  </si>
  <si>
    <t>水路魚道の設置</t>
    <rPh sb="0" eb="2">
      <t>スイロ</t>
    </rPh>
    <rPh sb="2" eb="4">
      <t>ギョドウ</t>
    </rPh>
    <rPh sb="5" eb="7">
      <t>セッチ</t>
    </rPh>
    <phoneticPr fontId="1"/>
  </si>
  <si>
    <t>生息環境向上施設の設置</t>
    <rPh sb="0" eb="2">
      <t>セイソク</t>
    </rPh>
    <rPh sb="2" eb="4">
      <t>カンキョウ</t>
    </rPh>
    <rPh sb="4" eb="6">
      <t>コウジョウ</t>
    </rPh>
    <rPh sb="6" eb="8">
      <t>シセツ</t>
    </rPh>
    <rPh sb="9" eb="11">
      <t>セッチ</t>
    </rPh>
    <phoneticPr fontId="1"/>
  </si>
  <si>
    <t>生物の移動経路の確保</t>
    <rPh sb="0" eb="2">
      <t>セイブツ</t>
    </rPh>
    <rPh sb="3" eb="5">
      <t>イドウ</t>
    </rPh>
    <rPh sb="5" eb="7">
      <t>ケイロ</t>
    </rPh>
    <rPh sb="8" eb="10">
      <t>カクホ</t>
    </rPh>
    <phoneticPr fontId="1"/>
  </si>
  <si>
    <t>水環境の回復</t>
    <rPh sb="0" eb="1">
      <t>ミズ</t>
    </rPh>
    <rPh sb="1" eb="3">
      <t>カンキョウ</t>
    </rPh>
    <rPh sb="4" eb="6">
      <t>カイフク</t>
    </rPh>
    <phoneticPr fontId="1"/>
  </si>
  <si>
    <t>水環境回復のための節水かんがいの導入</t>
    <rPh sb="0" eb="1">
      <t>ミズ</t>
    </rPh>
    <rPh sb="1" eb="3">
      <t>カンキョウ</t>
    </rPh>
    <rPh sb="3" eb="5">
      <t>カイフク</t>
    </rPh>
    <rPh sb="9" eb="11">
      <t>セッスイ</t>
    </rPh>
    <rPh sb="16" eb="18">
      <t>ドウニュウ</t>
    </rPh>
    <phoneticPr fontId="1"/>
  </si>
  <si>
    <t>持続的な畦畔管理</t>
    <rPh sb="0" eb="3">
      <t>ジゾクテキ</t>
    </rPh>
    <rPh sb="4" eb="6">
      <t>ケイハン</t>
    </rPh>
    <rPh sb="6" eb="8">
      <t>カンリ</t>
    </rPh>
    <phoneticPr fontId="1"/>
  </si>
  <si>
    <t>カバープランツの設置</t>
    <rPh sb="8" eb="10">
      <t>セッチ</t>
    </rPh>
    <phoneticPr fontId="1"/>
  </si>
  <si>
    <t>法面への小段（犬走り）の設置</t>
    <rPh sb="0" eb="2">
      <t>ノリメン</t>
    </rPh>
    <rPh sb="4" eb="5">
      <t>コ</t>
    </rPh>
    <rPh sb="5" eb="6">
      <t>ダン</t>
    </rPh>
    <rPh sb="7" eb="9">
      <t>イヌバシ</t>
    </rPh>
    <rPh sb="12" eb="14">
      <t>セッチ</t>
    </rPh>
    <phoneticPr fontId="1"/>
  </si>
  <si>
    <t>専門家による技術的指導の実施</t>
    <rPh sb="0" eb="3">
      <t>センモンカ</t>
    </rPh>
    <rPh sb="6" eb="9">
      <t>ギジュツテキ</t>
    </rPh>
    <rPh sb="9" eb="11">
      <t>シドウ</t>
    </rPh>
    <rPh sb="12" eb="14">
      <t>ジッシ</t>
    </rPh>
    <phoneticPr fontId="1"/>
  </si>
  <si>
    <t>広報活動</t>
    <rPh sb="0" eb="2">
      <t>コウホウ</t>
    </rPh>
    <rPh sb="2" eb="4">
      <t>カツドウ</t>
    </rPh>
    <phoneticPr fontId="1"/>
  </si>
  <si>
    <t>□　
□
□</t>
    <phoneticPr fontId="1"/>
  </si>
  <si>
    <t>資源向上（共同）
広域化・体制強化
特例措置を適用した活動</t>
    <rPh sb="0" eb="2">
      <t>シゲン</t>
    </rPh>
    <rPh sb="2" eb="4">
      <t>コウジョウ</t>
    </rPh>
    <rPh sb="5" eb="7">
      <t>キョウドウ</t>
    </rPh>
    <rPh sb="10" eb="13">
      <t>コウイキカ</t>
    </rPh>
    <rPh sb="14" eb="16">
      <t>タイセイ</t>
    </rPh>
    <rPh sb="16" eb="18">
      <t>キョウカ</t>
    </rPh>
    <rPh sb="20" eb="22">
      <t>トクレイ</t>
    </rPh>
    <rPh sb="22" eb="24">
      <t>ソチ</t>
    </rPh>
    <rPh sb="25" eb="27">
      <t>テキヨウ</t>
    </rPh>
    <rPh sb="29" eb="31">
      <t>カツドウ</t>
    </rPh>
    <phoneticPr fontId="1"/>
  </si>
  <si>
    <t>□
□
□</t>
    <phoneticPr fontId="1"/>
  </si>
  <si>
    <r>
      <t>平成</t>
    </r>
    <r>
      <rPr>
        <sz val="20"/>
        <color rgb="FFFF0000"/>
        <rFont val="ＭＳ Ｐゴシック"/>
        <family val="3"/>
        <charset val="128"/>
      </rPr>
      <t>29</t>
    </r>
    <r>
      <rPr>
        <sz val="20"/>
        <rFont val="ＭＳ Ｐゴシック"/>
        <family val="3"/>
        <charset val="128"/>
      </rPr>
      <t>年度　多面的機能支払交付金　活動記録</t>
    </r>
    <rPh sb="0" eb="2">
      <t>ヘイセイ</t>
    </rPh>
    <rPh sb="4" eb="6">
      <t>ネンド</t>
    </rPh>
    <rPh sb="7" eb="10">
      <t>タメンテキ</t>
    </rPh>
    <rPh sb="10" eb="12">
      <t>キノウ</t>
    </rPh>
    <rPh sb="12" eb="14">
      <t>シハラ</t>
    </rPh>
    <rPh sb="14" eb="17">
      <t>コウフキン</t>
    </rPh>
    <rPh sb="18" eb="20">
      <t>カツドウ</t>
    </rPh>
    <rPh sb="20" eb="22">
      <t>キロク</t>
    </rPh>
    <phoneticPr fontId="1"/>
  </si>
  <si>
    <t>滋賀まるごと保全隊</t>
    <rPh sb="0" eb="2">
      <t>シガ</t>
    </rPh>
    <rPh sb="6" eb="9">
      <t>ホゼンタイ</t>
    </rPh>
    <phoneticPr fontId="1"/>
  </si>
  <si>
    <t>■　
□
□</t>
    <phoneticPr fontId="1"/>
  </si>
  <si>
    <t>■
□
□</t>
    <phoneticPr fontId="1"/>
  </si>
  <si>
    <t xml:space="preserve">■
</t>
    <phoneticPr fontId="1"/>
  </si>
  <si>
    <t>■
□
□</t>
    <phoneticPr fontId="1"/>
  </si>
  <si>
    <t>砂利の補充</t>
    <rPh sb="0" eb="2">
      <t>ジャリ</t>
    </rPh>
    <rPh sb="3" eb="5">
      <t>ホジュウ</t>
    </rPh>
    <phoneticPr fontId="1"/>
  </si>
  <si>
    <t>□
■
□</t>
    <phoneticPr fontId="1"/>
  </si>
  <si>
    <t>のぼり旗の設置</t>
    <rPh sb="3" eb="4">
      <t>ハタ</t>
    </rPh>
    <rPh sb="5" eb="7">
      <t>セッチ</t>
    </rPh>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</si>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</sst>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h&quot;時&quot;mm&quot;分&quot;;@"/>
    <numFmt numFmtId="178" formatCode="0_);[Red]\(0\)"/>
  </numFmts>
  <fonts count="24" x14ac:knownFonts="1">
    <font>
      <sz val="11"/>
      <color theme="1"/>
      <name val="ＭＳ Ｐゴシック"/>
      <family val="3"/>
      <charset val="128"/>
    </font>
    <font>
      <sz val="6"/>
      <name val="ＭＳ Ｐゴシック"/>
      <family val="3"/>
      <charset val="128"/>
    </font>
    <font>
      <sz val="18"/>
      <name val="ＭＳ Ｐゴシック"/>
      <family val="3"/>
      <charset val="128"/>
    </font>
    <font>
      <sz val="20"/>
      <name val="ＭＳ Ｐゴシック"/>
      <family val="3"/>
      <charset val="128"/>
    </font>
    <font>
      <sz val="16"/>
      <name val="ＭＳ Ｐゴシック"/>
      <family val="3"/>
      <charset val="128"/>
    </font>
    <font>
      <sz val="11"/>
      <name val="ＭＳ Ｐゴシック"/>
      <family val="3"/>
      <charset val="128"/>
    </font>
    <font>
      <sz val="12"/>
      <color theme="1"/>
      <name val="ＭＳ Ｐゴシック"/>
      <family val="3"/>
      <charset val="128"/>
    </font>
    <font>
      <i/>
      <sz val="11"/>
      <color theme="1"/>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b/>
      <sz val="11"/>
      <color theme="1"/>
      <name val="ＭＳ Ｐゴシック"/>
      <family val="3"/>
      <charset val="128"/>
    </font>
    <font>
      <sz val="11"/>
      <color theme="1"/>
      <name val="ＭＳ Ｐゴシック"/>
      <family val="3"/>
      <charset val="128"/>
      <scheme val="minor"/>
    </font>
    <font>
      <b/>
      <sz val="20"/>
      <color indexed="81"/>
      <name val="ＭＳ Ｐゴシック"/>
      <family val="3"/>
      <charset val="128"/>
    </font>
    <font>
      <sz val="10"/>
      <name val="ＭＳ ゴシック"/>
      <family val="3"/>
      <charset val="128"/>
    </font>
    <font>
      <sz val="11"/>
      <name val="ＭＳ ゴシック"/>
      <family val="3"/>
      <charset val="128"/>
    </font>
    <font>
      <b/>
      <sz val="10"/>
      <name val="ＭＳ Ｐゴシック"/>
      <family val="3"/>
      <charset val="128"/>
    </font>
    <font>
      <sz val="10"/>
      <name val="ＭＳ Ｐゴシック"/>
      <family val="3"/>
      <charset val="128"/>
    </font>
    <font>
      <sz val="9"/>
      <name val="ＭＳ ゴシック"/>
      <family val="3"/>
      <charset val="128"/>
    </font>
    <font>
      <b/>
      <i/>
      <sz val="14"/>
      <color theme="1"/>
      <name val="ＭＳ Ｐゴシック"/>
      <family val="3"/>
      <charset val="128"/>
    </font>
    <font>
      <sz val="14"/>
      <color theme="1"/>
      <name val="ＭＳ ゴシック"/>
      <family val="3"/>
      <charset val="128"/>
    </font>
    <font>
      <sz val="20"/>
      <color rgb="FFFF0000"/>
      <name val="ＭＳ Ｐゴシック"/>
      <family val="3"/>
      <charset val="128"/>
    </font>
    <font>
      <sz val="16"/>
      <color rgb="FFFF0000"/>
      <name val="ＭＳ Ｐゴシック"/>
      <family val="3"/>
      <charset val="128"/>
    </font>
    <font>
      <sz val="20"/>
      <color indexed="9"/>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93">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5" fillId="0" borderId="0">
      <alignment vertical="center"/>
    </xf>
    <xf numFmtId="0" fontId="12" fillId="0" borderId="0">
      <alignment vertical="center"/>
    </xf>
    <xf numFmtId="38" fontId="5" fillId="0" borderId="0" applyFont="0" applyFill="0" applyBorder="0" applyAlignment="0" applyProtection="0"/>
  </cellStyleXfs>
  <cellXfs count="255">
    <xf numFmtId="0" fontId="0" fillId="0" borderId="0" xfId="0">
      <alignment vertical="center"/>
    </xf>
    <xf numFmtId="0" fontId="2" fillId="0" borderId="0" xfId="0" applyFont="1" applyBorder="1" applyAlignment="1"/>
    <xf numFmtId="0" fontId="0" fillId="0" borderId="2" xfId="0" applyBorder="1">
      <alignment vertical="center"/>
    </xf>
    <xf numFmtId="0" fontId="4" fillId="0" borderId="2" xfId="0" applyFont="1" applyBorder="1" applyAlignment="1">
      <alignment vertical="center"/>
    </xf>
    <xf numFmtId="0" fontId="5" fillId="0" borderId="0" xfId="0" applyFont="1" applyBorder="1" applyAlignment="1">
      <alignment horizontal="left"/>
    </xf>
    <xf numFmtId="0" fontId="5" fillId="0" borderId="0" xfId="0" applyFont="1" applyBorder="1" applyAlignment="1">
      <alignment horizontal="left" vertical="center"/>
    </xf>
    <xf numFmtId="0" fontId="0" fillId="0" borderId="0" xfId="0" applyFont="1" applyAlignment="1">
      <alignment horizontal="left" vertical="center"/>
    </xf>
    <xf numFmtId="0" fontId="0" fillId="0" borderId="2" xfId="0" applyFont="1" applyBorder="1" applyAlignment="1">
      <alignment horizontal="left" vertical="center"/>
    </xf>
    <xf numFmtId="0" fontId="2" fillId="0" borderId="0" xfId="0" applyFont="1" applyBorder="1" applyAlignment="1">
      <alignment horizontal="left"/>
    </xf>
    <xf numFmtId="0" fontId="3" fillId="0" borderId="0" xfId="0" applyFont="1"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3" fillId="0" borderId="0" xfId="0" applyFont="1" applyBorder="1" applyAlignment="1">
      <alignment vertical="center"/>
    </xf>
    <xf numFmtId="0" fontId="0" fillId="0" borderId="0" xfId="0" applyAlignment="1">
      <alignment vertical="center"/>
    </xf>
    <xf numFmtId="0" fontId="0" fillId="0" borderId="2" xfId="0" applyBorder="1" applyAlignment="1">
      <alignment vertical="center"/>
    </xf>
    <xf numFmtId="0" fontId="3" fillId="0" borderId="0" xfId="0" applyFont="1" applyBorder="1" applyAlignment="1">
      <alignment horizontal="center" vertical="center"/>
    </xf>
    <xf numFmtId="0" fontId="0" fillId="0" borderId="6" xfId="0" applyBorder="1" applyAlignment="1">
      <alignment horizontal="center" vertical="center"/>
    </xf>
    <xf numFmtId="178" fontId="6" fillId="0" borderId="30" xfId="0" applyNumberFormat="1" applyFont="1" applyBorder="1" applyAlignment="1">
      <alignment horizontal="center" vertical="center" wrapText="1"/>
    </xf>
    <xf numFmtId="178" fontId="6" fillId="0" borderId="22" xfId="0" applyNumberFormat="1" applyFont="1" applyBorder="1" applyAlignment="1">
      <alignment horizontal="center" vertical="center" wrapText="1"/>
    </xf>
    <xf numFmtId="178" fontId="0" fillId="0" borderId="21" xfId="0" applyNumberFormat="1" applyFont="1" applyBorder="1" applyAlignment="1">
      <alignment vertical="center" wrapText="1"/>
    </xf>
    <xf numFmtId="178" fontId="0" fillId="0" borderId="30" xfId="0" applyNumberFormat="1" applyFont="1" applyBorder="1" applyAlignment="1">
      <alignment horizontal="left" vertical="center" wrapText="1"/>
    </xf>
    <xf numFmtId="178" fontId="0" fillId="0" borderId="21" xfId="0" applyNumberFormat="1" applyFont="1" applyBorder="1" applyAlignment="1">
      <alignment horizontal="left" vertical="center" wrapText="1"/>
    </xf>
    <xf numFmtId="0" fontId="7" fillId="0" borderId="27" xfId="0" applyFont="1" applyBorder="1" applyAlignment="1">
      <alignment horizontal="center" vertical="center" wrapText="1"/>
    </xf>
    <xf numFmtId="177" fontId="8" fillId="0" borderId="31" xfId="0" applyNumberFormat="1" applyFont="1" applyBorder="1" applyAlignment="1">
      <alignment horizontal="center" vertical="center" wrapText="1"/>
    </xf>
    <xf numFmtId="178" fontId="8" fillId="0" borderId="20" xfId="0" applyNumberFormat="1" applyFont="1" applyBorder="1" applyAlignment="1">
      <alignment horizontal="center" vertical="center" wrapText="1"/>
    </xf>
    <xf numFmtId="178" fontId="8" fillId="0" borderId="29" xfId="0" applyNumberFormat="1" applyFont="1" applyBorder="1" applyAlignment="1">
      <alignment horizontal="center" vertical="center" wrapText="1"/>
    </xf>
    <xf numFmtId="176" fontId="8" fillId="0" borderId="28" xfId="0" applyNumberFormat="1" applyFont="1" applyBorder="1" applyAlignment="1">
      <alignment horizontal="center" vertical="center" wrapText="1"/>
    </xf>
    <xf numFmtId="177" fontId="9" fillId="0" borderId="29" xfId="0" applyNumberFormat="1" applyFont="1" applyBorder="1" applyAlignment="1">
      <alignment horizontal="center" vertical="center" shrinkToFit="1"/>
    </xf>
    <xf numFmtId="177" fontId="9" fillId="0" borderId="30" xfId="0" applyNumberFormat="1" applyFont="1" applyBorder="1" applyAlignment="1">
      <alignment horizontal="center" vertical="center" shrinkToFit="1"/>
    </xf>
    <xf numFmtId="0" fontId="10" fillId="0" borderId="21" xfId="0" applyFont="1" applyBorder="1" applyAlignment="1">
      <alignment horizontal="center" vertical="center" wrapText="1"/>
    </xf>
    <xf numFmtId="0" fontId="11" fillId="0" borderId="0" xfId="0" applyFont="1">
      <alignment vertical="center"/>
    </xf>
    <xf numFmtId="0" fontId="0" fillId="0" borderId="4" xfId="0" applyBorder="1">
      <alignment vertical="center"/>
    </xf>
    <xf numFmtId="0" fontId="11" fillId="2" borderId="4" xfId="0" applyFont="1" applyFill="1" applyBorder="1">
      <alignment vertical="center"/>
    </xf>
    <xf numFmtId="0" fontId="0" fillId="0" borderId="19" xfId="0" applyBorder="1">
      <alignment vertical="center"/>
    </xf>
    <xf numFmtId="0" fontId="0" fillId="0" borderId="10" xfId="0" applyBorder="1">
      <alignment vertical="center"/>
    </xf>
    <xf numFmtId="0" fontId="0" fillId="0" borderId="12" xfId="0" applyBorder="1">
      <alignment vertical="center"/>
    </xf>
    <xf numFmtId="178" fontId="5" fillId="0" borderId="29"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0" fontId="0" fillId="0" borderId="4" xfId="0" applyBorder="1" applyAlignment="1">
      <alignment vertical="center" wrapText="1"/>
    </xf>
    <xf numFmtId="0" fontId="19" fillId="3" borderId="74" xfId="0" applyFont="1" applyFill="1" applyBorder="1" applyAlignment="1" applyProtection="1">
      <alignment horizontal="center" vertical="center"/>
      <protection hidden="1"/>
    </xf>
    <xf numFmtId="0" fontId="19" fillId="3" borderId="74" xfId="0" applyFont="1" applyFill="1" applyBorder="1" applyProtection="1">
      <alignment vertical="center"/>
      <protection hidden="1"/>
    </xf>
    <xf numFmtId="0" fontId="19" fillId="3" borderId="75" xfId="0" applyFont="1" applyFill="1" applyBorder="1" applyProtection="1">
      <alignment vertical="center"/>
      <protection hidden="1"/>
    </xf>
    <xf numFmtId="0" fontId="14" fillId="0" borderId="8" xfId="0" applyFont="1" applyFill="1" applyBorder="1" applyAlignment="1" applyProtection="1">
      <alignment horizontal="left" vertical="center" shrinkToFit="1"/>
      <protection hidden="1"/>
    </xf>
    <xf numFmtId="0" fontId="14" fillId="0" borderId="47" xfId="0" applyFont="1" applyFill="1" applyBorder="1" applyAlignment="1" applyProtection="1">
      <alignment horizontal="center" vertical="center"/>
      <protection hidden="1"/>
    </xf>
    <xf numFmtId="0" fontId="14" fillId="0" borderId="49" xfId="0" applyFont="1" applyFill="1" applyBorder="1" applyAlignment="1" applyProtection="1">
      <alignment horizontal="left" vertical="center" shrinkToFit="1"/>
      <protection hidden="1"/>
    </xf>
    <xf numFmtId="0" fontId="0" fillId="0" borderId="66" xfId="0" applyBorder="1" applyAlignment="1" applyProtection="1">
      <alignment horizontal="center" vertical="center"/>
      <protection hidden="1"/>
    </xf>
    <xf numFmtId="0" fontId="0" fillId="0" borderId="67" xfId="0" applyBorder="1" applyProtection="1">
      <alignment vertical="center"/>
      <protection hidden="1"/>
    </xf>
    <xf numFmtId="0" fontId="0" fillId="0" borderId="68" xfId="0" applyBorder="1" applyAlignment="1" applyProtection="1">
      <alignment horizontal="center" vertical="center"/>
      <protection hidden="1"/>
    </xf>
    <xf numFmtId="0" fontId="0" fillId="0" borderId="69" xfId="0" applyBorder="1" applyProtection="1">
      <alignment vertical="center"/>
      <protection hidden="1"/>
    </xf>
    <xf numFmtId="0" fontId="14" fillId="0" borderId="44" xfId="0" applyFont="1" applyFill="1" applyBorder="1" applyProtection="1">
      <alignment vertical="center"/>
      <protection hidden="1"/>
    </xf>
    <xf numFmtId="0" fontId="14" fillId="0" borderId="45" xfId="0" applyFont="1" applyFill="1" applyBorder="1" applyAlignment="1" applyProtection="1">
      <alignment horizontal="left" vertical="center" shrinkToFit="1"/>
      <protection hidden="1"/>
    </xf>
    <xf numFmtId="0" fontId="0" fillId="0" borderId="70" xfId="0" applyBorder="1" applyAlignment="1" applyProtection="1">
      <alignment horizontal="center" vertical="center"/>
      <protection hidden="1"/>
    </xf>
    <xf numFmtId="0" fontId="0" fillId="0" borderId="71" xfId="0" applyBorder="1" applyProtection="1">
      <alignment vertical="center"/>
      <protection hidden="1"/>
    </xf>
    <xf numFmtId="0" fontId="14" fillId="0" borderId="39" xfId="0" applyFont="1" applyFill="1" applyBorder="1" applyProtection="1">
      <alignment vertical="center"/>
      <protection hidden="1"/>
    </xf>
    <xf numFmtId="0" fontId="0" fillId="0" borderId="72" xfId="0" applyBorder="1" applyProtection="1">
      <alignment vertical="center"/>
      <protection hidden="1"/>
    </xf>
    <xf numFmtId="0" fontId="0" fillId="0" borderId="73" xfId="0" applyBorder="1" applyAlignment="1" applyProtection="1">
      <alignment horizontal="center" vertical="center"/>
      <protection hidden="1"/>
    </xf>
    <xf numFmtId="0" fontId="0" fillId="0" borderId="61" xfId="0" applyBorder="1" applyProtection="1">
      <alignment vertical="center"/>
      <protection hidden="1"/>
    </xf>
    <xf numFmtId="0" fontId="17" fillId="0" borderId="50" xfId="0" applyFont="1" applyFill="1" applyBorder="1" applyAlignment="1" applyProtection="1">
      <alignment vertical="center" wrapText="1"/>
      <protection hidden="1"/>
    </xf>
    <xf numFmtId="0" fontId="17" fillId="0" borderId="51" xfId="0" applyFont="1" applyFill="1" applyBorder="1" applyAlignment="1" applyProtection="1">
      <alignment horizontal="right" vertical="center" wrapText="1"/>
      <protection hidden="1"/>
    </xf>
    <xf numFmtId="0" fontId="17" fillId="0" borderId="52" xfId="0" applyFont="1" applyFill="1" applyBorder="1" applyAlignment="1" applyProtection="1">
      <alignment vertical="center" wrapText="1"/>
      <protection hidden="1"/>
    </xf>
    <xf numFmtId="0" fontId="14" fillId="0" borderId="29" xfId="0" applyFont="1" applyFill="1" applyBorder="1" applyAlignment="1" applyProtection="1">
      <alignment horizontal="center" vertical="center" shrinkToFit="1"/>
      <protection hidden="1"/>
    </xf>
    <xf numFmtId="0" fontId="14" fillId="0" borderId="30" xfId="0" applyFont="1" applyFill="1" applyBorder="1" applyAlignment="1" applyProtection="1">
      <alignment horizontal="left" vertical="center" shrinkToFit="1"/>
      <protection hidden="1"/>
    </xf>
    <xf numFmtId="0" fontId="0" fillId="0" borderId="32" xfId="0" applyBorder="1" applyAlignment="1" applyProtection="1">
      <alignment horizontal="center" vertical="center"/>
      <protection hidden="1"/>
    </xf>
    <xf numFmtId="0" fontId="0" fillId="0" borderId="31" xfId="0" applyBorder="1" applyProtection="1">
      <alignment vertical="center"/>
      <protection hidden="1"/>
    </xf>
    <xf numFmtId="0" fontId="14" fillId="0" borderId="11" xfId="0" applyFont="1" applyFill="1" applyBorder="1" applyAlignment="1" applyProtection="1">
      <alignment horizontal="center" vertical="center" shrinkToFit="1"/>
      <protection hidden="1"/>
    </xf>
    <xf numFmtId="0" fontId="0" fillId="0" borderId="59" xfId="0" applyBorder="1" applyAlignment="1" applyProtection="1">
      <alignment horizontal="center" vertical="center"/>
      <protection hidden="1"/>
    </xf>
    <xf numFmtId="0" fontId="0" fillId="0" borderId="64" xfId="0" applyBorder="1" applyProtection="1">
      <alignment vertical="center"/>
      <protection hidden="1"/>
    </xf>
    <xf numFmtId="0" fontId="14" fillId="0" borderId="44" xfId="0" applyFont="1" applyFill="1" applyBorder="1" applyAlignment="1" applyProtection="1">
      <alignment horizontal="right" vertical="center" wrapText="1" shrinkToFit="1"/>
      <protection hidden="1"/>
    </xf>
    <xf numFmtId="0" fontId="14" fillId="0" borderId="45" xfId="0" applyFont="1" applyFill="1" applyBorder="1" applyAlignment="1" applyProtection="1">
      <alignment vertical="center" wrapText="1" shrinkToFit="1"/>
      <protection hidden="1"/>
    </xf>
    <xf numFmtId="0" fontId="14" fillId="0" borderId="50" xfId="0" applyFont="1" applyFill="1" applyBorder="1" applyAlignment="1" applyProtection="1">
      <alignment horizontal="right" vertical="center"/>
      <protection hidden="1"/>
    </xf>
    <xf numFmtId="0" fontId="14" fillId="0" borderId="52" xfId="0" applyFont="1" applyFill="1" applyBorder="1" applyAlignment="1" applyProtection="1">
      <alignment vertical="center"/>
      <protection hidden="1"/>
    </xf>
    <xf numFmtId="0" fontId="14" fillId="0" borderId="41" xfId="0" applyFont="1" applyFill="1" applyBorder="1" applyAlignment="1" applyProtection="1">
      <alignment horizontal="right" vertical="center"/>
      <protection hidden="1"/>
    </xf>
    <xf numFmtId="0" fontId="14" fillId="0" borderId="42" xfId="0" applyFont="1" applyFill="1" applyBorder="1" applyAlignment="1" applyProtection="1">
      <alignment vertical="center"/>
      <protection hidden="1"/>
    </xf>
    <xf numFmtId="0" fontId="14" fillId="0" borderId="44" xfId="0" applyFont="1" applyFill="1" applyBorder="1" applyAlignment="1" applyProtection="1">
      <alignment horizontal="right" vertical="center" wrapText="1"/>
      <protection hidden="1"/>
    </xf>
    <xf numFmtId="0" fontId="14" fillId="0" borderId="45" xfId="0" applyFont="1" applyFill="1" applyBorder="1" applyAlignment="1" applyProtection="1">
      <alignment vertical="center" wrapText="1"/>
      <protection hidden="1"/>
    </xf>
    <xf numFmtId="0" fontId="14" fillId="0" borderId="50" xfId="0" applyFont="1" applyFill="1" applyBorder="1" applyAlignment="1" applyProtection="1">
      <alignment horizontal="right" vertical="center" wrapText="1"/>
      <protection hidden="1"/>
    </xf>
    <xf numFmtId="0" fontId="14" fillId="0" borderId="52" xfId="0" applyFont="1" applyFill="1" applyBorder="1" applyAlignment="1" applyProtection="1">
      <alignment vertical="center" wrapText="1"/>
      <protection hidden="1"/>
    </xf>
    <xf numFmtId="0" fontId="14" fillId="0" borderId="41" xfId="0" applyFont="1" applyFill="1" applyBorder="1" applyAlignment="1" applyProtection="1">
      <alignment horizontal="right" vertical="center" wrapText="1"/>
      <protection hidden="1"/>
    </xf>
    <xf numFmtId="0" fontId="14" fillId="0" borderId="42" xfId="0" applyFont="1" applyFill="1" applyBorder="1" applyAlignment="1" applyProtection="1">
      <alignment vertical="center" wrapText="1"/>
      <protection hidden="1"/>
    </xf>
    <xf numFmtId="0" fontId="14" fillId="0" borderId="54" xfId="0" applyFont="1" applyFill="1" applyBorder="1" applyAlignment="1" applyProtection="1">
      <alignment horizontal="right" vertical="center" wrapText="1"/>
      <protection hidden="1"/>
    </xf>
    <xf numFmtId="0" fontId="14" fillId="0" borderId="55" xfId="0" applyFont="1" applyFill="1" applyBorder="1" applyAlignment="1" applyProtection="1">
      <alignment vertical="center" wrapText="1"/>
      <protection hidden="1"/>
    </xf>
    <xf numFmtId="0" fontId="0" fillId="0" borderId="0" xfId="0" applyAlignment="1">
      <alignment vertical="center" wrapText="1"/>
    </xf>
    <xf numFmtId="0" fontId="0" fillId="0" borderId="0" xfId="0" applyAlignment="1">
      <alignment vertical="top" wrapText="1"/>
    </xf>
    <xf numFmtId="0" fontId="14" fillId="0" borderId="38" xfId="0" applyFont="1" applyFill="1" applyBorder="1" applyAlignment="1" applyProtection="1">
      <alignment horizontal="center" vertical="center" textRotation="255"/>
      <protection hidden="1"/>
    </xf>
    <xf numFmtId="0" fontId="14" fillId="0" borderId="50" xfId="0" applyFont="1" applyFill="1" applyBorder="1" applyAlignment="1" applyProtection="1">
      <alignment horizontal="center" vertical="center"/>
      <protection hidden="1"/>
    </xf>
    <xf numFmtId="0" fontId="14" fillId="0" borderId="52" xfId="0" applyFont="1" applyFill="1" applyBorder="1" applyAlignment="1" applyProtection="1">
      <alignment horizontal="left" vertical="center" shrinkToFit="1"/>
      <protection hidden="1"/>
    </xf>
    <xf numFmtId="0" fontId="0" fillId="0" borderId="77" xfId="0" applyBorder="1" applyAlignment="1" applyProtection="1">
      <alignment horizontal="center" vertical="center"/>
      <protection hidden="1"/>
    </xf>
    <xf numFmtId="0" fontId="0" fillId="0" borderId="78" xfId="0" applyBorder="1" applyProtection="1">
      <alignment vertical="center"/>
      <protection hidden="1"/>
    </xf>
    <xf numFmtId="0" fontId="14" fillId="0" borderId="41" xfId="0" applyFont="1" applyFill="1" applyBorder="1" applyAlignment="1" applyProtection="1">
      <alignment horizontal="center" vertical="center"/>
      <protection hidden="1"/>
    </xf>
    <xf numFmtId="0" fontId="14" fillId="0" borderId="42" xfId="0" applyFont="1" applyFill="1" applyBorder="1" applyAlignment="1" applyProtection="1">
      <alignment horizontal="left" vertical="center" wrapText="1" shrinkToFit="1"/>
      <protection hidden="1"/>
    </xf>
    <xf numFmtId="0" fontId="14" fillId="0" borderId="50" xfId="0" applyFont="1" applyFill="1" applyBorder="1" applyProtection="1">
      <alignment vertical="center"/>
      <protection hidden="1"/>
    </xf>
    <xf numFmtId="0" fontId="14" fillId="0" borderId="54" xfId="0" applyFont="1" applyFill="1" applyBorder="1" applyAlignment="1" applyProtection="1">
      <alignment horizontal="center" vertical="center"/>
      <protection hidden="1"/>
    </xf>
    <xf numFmtId="0" fontId="14" fillId="0" borderId="55" xfId="0" applyFont="1" applyFill="1" applyBorder="1" applyAlignment="1" applyProtection="1">
      <alignment horizontal="left" vertical="center" wrapText="1" shrinkToFit="1"/>
      <protection hidden="1"/>
    </xf>
    <xf numFmtId="0" fontId="0" fillId="0" borderId="79" xfId="0" applyBorder="1" applyProtection="1">
      <alignment vertical="center"/>
      <protection hidden="1"/>
    </xf>
    <xf numFmtId="0" fontId="0" fillId="0" borderId="80" xfId="0" applyBorder="1" applyProtection="1">
      <alignment vertical="center"/>
      <protection hidden="1"/>
    </xf>
    <xf numFmtId="0" fontId="0" fillId="0" borderId="4" xfId="0" applyFill="1" applyBorder="1" applyAlignment="1">
      <alignment vertical="center" wrapText="1"/>
    </xf>
    <xf numFmtId="0" fontId="19" fillId="3" borderId="74" xfId="0" applyFont="1" applyFill="1" applyBorder="1" applyAlignment="1" applyProtection="1">
      <alignment horizontal="center" vertical="center"/>
      <protection hidden="1"/>
    </xf>
    <xf numFmtId="0" fontId="16" fillId="0" borderId="49" xfId="0" applyFont="1" applyFill="1" applyBorder="1" applyAlignment="1" applyProtection="1">
      <alignment horizontal="left" vertical="center" wrapText="1"/>
      <protection hidden="1"/>
    </xf>
    <xf numFmtId="0" fontId="14" fillId="0" borderId="0" xfId="0" applyFont="1" applyFill="1" applyBorder="1" applyAlignment="1" applyProtection="1">
      <alignment vertical="center" wrapText="1"/>
      <protection locked="0"/>
    </xf>
    <xf numFmtId="0" fontId="19" fillId="3" borderId="81" xfId="0" applyFont="1" applyFill="1" applyBorder="1" applyAlignment="1" applyProtection="1">
      <alignment horizontal="center" vertical="center"/>
      <protection hidden="1"/>
    </xf>
    <xf numFmtId="0" fontId="14" fillId="0" borderId="84" xfId="0" applyFont="1" applyFill="1" applyBorder="1" applyAlignment="1" applyProtection="1">
      <alignment horizontal="left" vertical="center" shrinkToFit="1"/>
      <protection hidden="1"/>
    </xf>
    <xf numFmtId="0" fontId="0" fillId="0" borderId="74" xfId="0" applyBorder="1" applyAlignment="1" applyProtection="1">
      <alignment horizontal="center" vertical="center"/>
      <protection hidden="1"/>
    </xf>
    <xf numFmtId="0" fontId="0" fillId="0" borderId="75" xfId="0" applyBorder="1" applyProtection="1">
      <alignment vertical="center"/>
      <protection hidden="1"/>
    </xf>
    <xf numFmtId="0" fontId="14" fillId="0" borderId="55" xfId="0" applyFont="1" applyFill="1" applyBorder="1" applyAlignment="1" applyProtection="1">
      <alignment horizontal="left" vertical="center" shrinkToFit="1"/>
      <protection hidden="1"/>
    </xf>
    <xf numFmtId="0" fontId="14" fillId="0" borderId="85" xfId="0" applyFont="1" applyFill="1" applyBorder="1" applyAlignment="1" applyProtection="1">
      <alignment vertical="center" wrapText="1"/>
      <protection hidden="1"/>
    </xf>
    <xf numFmtId="0" fontId="17" fillId="0" borderId="86" xfId="0" applyFont="1" applyFill="1" applyBorder="1" applyAlignment="1" applyProtection="1">
      <alignment vertical="center" wrapText="1"/>
      <protection hidden="1"/>
    </xf>
    <xf numFmtId="0" fontId="17" fillId="0" borderId="87" xfId="0" applyFont="1" applyFill="1" applyBorder="1" applyAlignment="1" applyProtection="1">
      <alignment horizontal="right" vertical="center" wrapText="1"/>
      <protection hidden="1"/>
    </xf>
    <xf numFmtId="0" fontId="17" fillId="0" borderId="85" xfId="0" applyFont="1" applyFill="1" applyBorder="1" applyAlignment="1" applyProtection="1">
      <alignment vertical="center" wrapText="1"/>
      <protection hidden="1"/>
    </xf>
    <xf numFmtId="0" fontId="14" fillId="0" borderId="52" xfId="0" applyFont="1" applyFill="1" applyBorder="1" applyAlignment="1" applyProtection="1">
      <alignment vertical="center" wrapText="1" shrinkToFit="1"/>
      <protection hidden="1"/>
    </xf>
    <xf numFmtId="0" fontId="14" fillId="0" borderId="42" xfId="0" applyFont="1" applyFill="1" applyBorder="1" applyAlignment="1" applyProtection="1">
      <alignment vertical="center" wrapText="1" shrinkToFit="1"/>
      <protection hidden="1"/>
    </xf>
    <xf numFmtId="0" fontId="14" fillId="0" borderId="24" xfId="0" applyFont="1" applyFill="1" applyBorder="1" applyAlignment="1" applyProtection="1">
      <alignment vertical="center" wrapText="1"/>
      <protection locked="0"/>
    </xf>
    <xf numFmtId="0" fontId="0" fillId="0" borderId="4" xfId="0" applyFill="1" applyBorder="1">
      <alignment vertical="center"/>
    </xf>
    <xf numFmtId="0" fontId="11" fillId="2" borderId="3" xfId="0" applyFont="1" applyFill="1" applyBorder="1">
      <alignment vertical="center"/>
    </xf>
    <xf numFmtId="0" fontId="0" fillId="0" borderId="3" xfId="0" applyBorder="1">
      <alignment vertical="center"/>
    </xf>
    <xf numFmtId="0" fontId="11" fillId="4" borderId="4" xfId="0" applyFont="1" applyFill="1" applyBorder="1">
      <alignment vertical="center"/>
    </xf>
    <xf numFmtId="0" fontId="0" fillId="0" borderId="14" xfId="0" applyBorder="1">
      <alignment vertical="center"/>
    </xf>
    <xf numFmtId="0" fontId="0" fillId="4" borderId="4" xfId="0" applyFont="1" applyFill="1" applyBorder="1">
      <alignment vertical="center"/>
    </xf>
    <xf numFmtId="0" fontId="0" fillId="0" borderId="19" xfId="0" applyFill="1" applyBorder="1">
      <alignment vertical="center"/>
    </xf>
    <xf numFmtId="0" fontId="0" fillId="0" borderId="6" xfId="0" applyBorder="1" applyAlignment="1">
      <alignment horizontal="center" vertical="center"/>
    </xf>
    <xf numFmtId="0" fontId="3" fillId="0" borderId="0" xfId="0" applyFont="1" applyBorder="1" applyAlignment="1">
      <alignment horizontal="center" vertical="center"/>
    </xf>
    <xf numFmtId="0" fontId="0" fillId="0" borderId="27" xfId="0" applyFont="1" applyBorder="1" applyAlignment="1">
      <alignment horizontal="center" vertical="center" wrapText="1"/>
    </xf>
    <xf numFmtId="0" fontId="20" fillId="0" borderId="89" xfId="0" applyFont="1" applyBorder="1">
      <alignment vertical="center"/>
    </xf>
    <xf numFmtId="178" fontId="5" fillId="0" borderId="89" xfId="0" applyNumberFormat="1" applyFont="1" applyBorder="1" applyAlignment="1">
      <alignment horizontal="center" vertical="center" wrapText="1"/>
    </xf>
    <xf numFmtId="178" fontId="0" fillId="0" borderId="82" xfId="0" applyNumberFormat="1" applyFont="1" applyBorder="1" applyAlignment="1">
      <alignment vertical="center" wrapText="1"/>
    </xf>
    <xf numFmtId="178" fontId="5" fillId="0" borderId="82" xfId="0" applyNumberFormat="1" applyFont="1" applyBorder="1" applyAlignment="1">
      <alignment horizontal="center" vertical="center" wrapText="1"/>
    </xf>
    <xf numFmtId="178" fontId="0" fillId="0" borderId="84" xfId="0" applyNumberFormat="1" applyFont="1" applyBorder="1" applyAlignment="1">
      <alignment horizontal="left" vertical="center" wrapText="1"/>
    </xf>
    <xf numFmtId="178" fontId="0" fillId="0" borderId="82" xfId="0" applyNumberFormat="1" applyFont="1" applyBorder="1" applyAlignment="1">
      <alignment horizontal="left" vertical="center" wrapText="1"/>
    </xf>
    <xf numFmtId="0" fontId="0" fillId="0" borderId="92"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2" fillId="0" borderId="0" xfId="0" applyFont="1" applyBorder="1" applyAlignment="1">
      <alignment horizontal="center"/>
    </xf>
    <xf numFmtId="0" fontId="0" fillId="0" borderId="32" xfId="0" applyBorder="1" applyAlignment="1">
      <alignment horizontal="center" vertical="center" wrapText="1"/>
    </xf>
    <xf numFmtId="0" fontId="0" fillId="0" borderId="74" xfId="0" applyBorder="1" applyAlignment="1">
      <alignment horizontal="center" vertical="center" wrapText="1"/>
    </xf>
    <xf numFmtId="0" fontId="0" fillId="0" borderId="0" xfId="0" applyAlignment="1">
      <alignment horizontal="center" vertical="center"/>
    </xf>
    <xf numFmtId="0" fontId="4" fillId="0" borderId="2" xfId="0" applyFont="1" applyBorder="1" applyAlignment="1">
      <alignment horizontal="center" vertical="center"/>
    </xf>
    <xf numFmtId="0" fontId="0" fillId="0" borderId="31" xfId="0" applyBorder="1" applyAlignment="1">
      <alignment horizontal="center" vertical="center" wrapText="1"/>
    </xf>
    <xf numFmtId="0" fontId="0" fillId="0" borderId="75" xfId="0" applyBorder="1" applyAlignment="1">
      <alignment horizontal="center" vertical="center" wrapText="1"/>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xf>
    <xf numFmtId="0" fontId="10" fillId="0" borderId="90" xfId="0" applyFont="1" applyBorder="1" applyAlignment="1">
      <alignment horizontal="center" vertical="center" wrapText="1"/>
    </xf>
    <xf numFmtId="0" fontId="10" fillId="0" borderId="2" xfId="0" applyFont="1" applyBorder="1" applyAlignment="1">
      <alignment horizontal="center" vertical="center" wrapText="1"/>
    </xf>
    <xf numFmtId="176" fontId="8" fillId="0" borderId="46" xfId="0" applyNumberFormat="1" applyFont="1" applyBorder="1" applyAlignment="1">
      <alignment horizontal="center" vertical="center" wrapText="1"/>
    </xf>
    <xf numFmtId="176" fontId="8" fillId="0" borderId="53" xfId="0" applyNumberFormat="1" applyFont="1" applyBorder="1" applyAlignment="1">
      <alignment horizontal="center" vertical="center" wrapText="1"/>
    </xf>
    <xf numFmtId="177" fontId="9" fillId="0" borderId="88" xfId="0" applyNumberFormat="1" applyFont="1" applyBorder="1" applyAlignment="1">
      <alignment horizontal="center" vertical="center" shrinkToFit="1"/>
    </xf>
    <xf numFmtId="177" fontId="9" fillId="0" borderId="25" xfId="0" applyNumberFormat="1" applyFont="1" applyBorder="1" applyAlignment="1">
      <alignment horizontal="center" vertical="center" shrinkToFit="1"/>
    </xf>
    <xf numFmtId="178" fontId="6" fillId="0" borderId="61" xfId="0" applyNumberFormat="1" applyFont="1" applyBorder="1" applyAlignment="1">
      <alignment horizontal="center" vertical="center" wrapText="1"/>
    </xf>
    <xf numFmtId="178" fontId="6" fillId="0" borderId="26" xfId="0" applyNumberFormat="1" applyFont="1" applyBorder="1" applyAlignment="1">
      <alignment horizontal="center" vertical="center" wrapText="1"/>
    </xf>
    <xf numFmtId="0" fontId="20" fillId="0" borderId="88" xfId="0" applyFont="1" applyBorder="1" applyAlignment="1">
      <alignment horizontal="center" vertical="center"/>
    </xf>
    <xf numFmtId="0" fontId="20" fillId="0" borderId="25" xfId="0" applyFont="1" applyBorder="1" applyAlignment="1">
      <alignment horizontal="center" vertical="center"/>
    </xf>
    <xf numFmtId="178" fontId="6" fillId="0" borderId="60" xfId="0" applyNumberFormat="1" applyFont="1" applyBorder="1" applyAlignment="1">
      <alignment horizontal="center" vertical="center" wrapText="1"/>
    </xf>
    <xf numFmtId="178" fontId="6" fillId="0" borderId="24" xfId="0" applyNumberFormat="1" applyFont="1" applyBorder="1" applyAlignment="1">
      <alignment horizontal="center" vertical="center" wrapText="1"/>
    </xf>
    <xf numFmtId="178" fontId="8" fillId="0" borderId="88" xfId="0" applyNumberFormat="1" applyFont="1" applyBorder="1" applyAlignment="1">
      <alignment horizontal="center" vertical="center" wrapText="1"/>
    </xf>
    <xf numFmtId="178" fontId="8" fillId="0" borderId="25" xfId="0" applyNumberFormat="1" applyFont="1" applyBorder="1" applyAlignment="1">
      <alignment horizontal="center" vertical="center" wrapText="1"/>
    </xf>
    <xf numFmtId="178" fontId="8" fillId="0" borderId="76" xfId="0" applyNumberFormat="1" applyFont="1" applyBorder="1" applyAlignment="1">
      <alignment horizontal="center" vertical="center" wrapText="1"/>
    </xf>
    <xf numFmtId="178" fontId="8" fillId="0" borderId="23" xfId="0" applyNumberFormat="1" applyFont="1" applyBorder="1" applyAlignment="1">
      <alignment horizontal="center" vertical="center" wrapText="1"/>
    </xf>
    <xf numFmtId="177" fontId="8" fillId="0" borderId="91" xfId="0" applyNumberFormat="1" applyFont="1" applyBorder="1" applyAlignment="1">
      <alignment horizontal="center" vertical="center" wrapText="1"/>
    </xf>
    <xf numFmtId="177" fontId="8" fillId="0" borderId="63" xfId="0" applyNumberFormat="1" applyFont="1" applyBorder="1" applyAlignment="1">
      <alignment horizontal="center" vertical="center" wrapText="1"/>
    </xf>
    <xf numFmtId="177" fontId="9" fillId="0" borderId="60" xfId="0" applyNumberFormat="1" applyFont="1" applyBorder="1" applyAlignment="1">
      <alignment horizontal="center" vertical="center" shrinkToFit="1"/>
    </xf>
    <xf numFmtId="177" fontId="9" fillId="0" borderId="24" xfId="0" applyNumberFormat="1" applyFont="1" applyBorder="1" applyAlignment="1">
      <alignment horizontal="center" vertical="center" shrinkToFit="1"/>
    </xf>
    <xf numFmtId="0" fontId="22" fillId="0" borderId="1" xfId="0" applyFont="1" applyBorder="1" applyAlignment="1">
      <alignment horizontal="center" vertical="center"/>
    </xf>
    <xf numFmtId="0" fontId="14" fillId="0" borderId="70" xfId="0" applyFont="1" applyFill="1" applyBorder="1" applyAlignment="1" applyProtection="1">
      <alignment horizontal="center" vertical="center" wrapText="1"/>
      <protection hidden="1"/>
    </xf>
    <xf numFmtId="0" fontId="14" fillId="0" borderId="77" xfId="0" applyFont="1" applyFill="1" applyBorder="1" applyAlignment="1" applyProtection="1">
      <alignment horizontal="center" vertical="center" wrapText="1"/>
      <protection hidden="1"/>
    </xf>
    <xf numFmtId="0" fontId="14" fillId="0" borderId="73" xfId="0" applyFont="1" applyFill="1" applyBorder="1" applyAlignment="1" applyProtection="1">
      <alignment horizontal="center" vertical="center" wrapText="1"/>
      <protection hidden="1"/>
    </xf>
    <xf numFmtId="0" fontId="11" fillId="0" borderId="13" xfId="0" applyFont="1" applyBorder="1" applyAlignment="1">
      <alignment horizontal="center" vertical="center" textRotation="255"/>
    </xf>
    <xf numFmtId="0" fontId="11" fillId="0" borderId="16" xfId="0" applyFont="1" applyBorder="1" applyAlignment="1">
      <alignment horizontal="center" vertical="center" textRotation="255"/>
    </xf>
    <xf numFmtId="0" fontId="11" fillId="0" borderId="17" xfId="0" applyFont="1" applyBorder="1" applyAlignment="1">
      <alignment horizontal="center" vertical="center" textRotation="255"/>
    </xf>
    <xf numFmtId="0" fontId="15" fillId="0" borderId="46" xfId="0" applyFont="1" applyFill="1" applyBorder="1" applyAlignment="1" applyProtection="1">
      <alignment horizontal="center" vertical="center" textRotation="255"/>
      <protection hidden="1"/>
    </xf>
    <xf numFmtId="0" fontId="15" fillId="0" borderId="38" xfId="0" applyFont="1" applyFill="1" applyBorder="1" applyAlignment="1" applyProtection="1">
      <alignment horizontal="center" vertical="center" textRotation="255"/>
      <protection hidden="1"/>
    </xf>
    <xf numFmtId="0" fontId="16" fillId="0" borderId="47" xfId="0" applyFont="1" applyFill="1" applyBorder="1" applyAlignment="1" applyProtection="1">
      <alignment horizontal="left" vertical="center" wrapText="1"/>
      <protection hidden="1"/>
    </xf>
    <xf numFmtId="0" fontId="16" fillId="0" borderId="48" xfId="0" applyFont="1" applyFill="1" applyBorder="1" applyAlignment="1" applyProtection="1">
      <alignment horizontal="left" vertical="center" wrapText="1"/>
      <protection hidden="1"/>
    </xf>
    <xf numFmtId="0" fontId="16" fillId="0" borderId="49" xfId="0" applyFont="1" applyFill="1" applyBorder="1" applyAlignment="1" applyProtection="1">
      <alignment horizontal="left" vertical="center" wrapText="1"/>
      <protection hidden="1"/>
    </xf>
    <xf numFmtId="0" fontId="14" fillId="0" borderId="43" xfId="0" applyFont="1" applyFill="1" applyBorder="1" applyAlignment="1" applyProtection="1">
      <alignment horizontal="center" vertical="center" textRotation="255" wrapText="1"/>
      <protection hidden="1"/>
    </xf>
    <xf numFmtId="0" fontId="14" fillId="0" borderId="40" xfId="0" applyFont="1" applyFill="1" applyBorder="1" applyAlignment="1" applyProtection="1">
      <alignment horizontal="center" vertical="center" textRotation="255" wrapText="1"/>
      <protection hidden="1"/>
    </xf>
    <xf numFmtId="0" fontId="14" fillId="0" borderId="19" xfId="0" applyFont="1" applyFill="1" applyBorder="1" applyAlignment="1" applyProtection="1">
      <alignment horizontal="center" vertical="center" textRotation="255" wrapText="1"/>
      <protection hidden="1"/>
    </xf>
    <xf numFmtId="0" fontId="14" fillId="0" borderId="58" xfId="0" applyFont="1" applyFill="1" applyBorder="1" applyAlignment="1" applyProtection="1">
      <alignment horizontal="center" vertical="center" textRotation="255" wrapText="1"/>
      <protection hidden="1"/>
    </xf>
    <xf numFmtId="0" fontId="14" fillId="0" borderId="76" xfId="0" applyFont="1" applyFill="1" applyBorder="1" applyAlignment="1" applyProtection="1">
      <alignment horizontal="center" vertical="center" textRotation="255"/>
      <protection hidden="1"/>
    </xf>
    <xf numFmtId="0" fontId="14" fillId="0" borderId="60" xfId="0" applyFont="1" applyFill="1" applyBorder="1" applyAlignment="1" applyProtection="1">
      <alignment horizontal="center" vertical="center" textRotation="255"/>
      <protection hidden="1"/>
    </xf>
    <xf numFmtId="0" fontId="14" fillId="0" borderId="34" xfId="0" applyFont="1" applyFill="1" applyBorder="1" applyAlignment="1" applyProtection="1">
      <alignment horizontal="center" vertical="center" textRotation="255"/>
      <protection hidden="1"/>
    </xf>
    <xf numFmtId="0" fontId="14" fillId="0" borderId="35" xfId="0" applyFont="1" applyFill="1" applyBorder="1" applyAlignment="1" applyProtection="1">
      <alignment horizontal="center" vertical="center" textRotation="255"/>
      <protection hidden="1"/>
    </xf>
    <xf numFmtId="0" fontId="14" fillId="0" borderId="23" xfId="0" applyFont="1" applyFill="1" applyBorder="1" applyAlignment="1" applyProtection="1">
      <alignment horizontal="center" vertical="center" textRotation="255"/>
      <protection hidden="1"/>
    </xf>
    <xf numFmtId="0" fontId="14" fillId="0" borderId="24" xfId="0" applyFont="1" applyFill="1" applyBorder="1" applyAlignment="1" applyProtection="1">
      <alignment horizontal="center" vertical="center" textRotation="255"/>
      <protection hidden="1"/>
    </xf>
    <xf numFmtId="0" fontId="14" fillId="0" borderId="46" xfId="0" applyFont="1" applyFill="1" applyBorder="1" applyAlignment="1" applyProtection="1">
      <alignment horizontal="center" vertical="center" textRotation="255"/>
      <protection hidden="1"/>
    </xf>
    <xf numFmtId="0" fontId="14" fillId="0" borderId="38" xfId="0" applyFont="1" applyFill="1" applyBorder="1" applyAlignment="1" applyProtection="1">
      <alignment horizontal="center" vertical="center" textRotation="255"/>
      <protection hidden="1"/>
    </xf>
    <xf numFmtId="0" fontId="14" fillId="0" borderId="53" xfId="0" applyFont="1" applyFill="1" applyBorder="1" applyAlignment="1" applyProtection="1">
      <alignment horizontal="center" vertical="center" textRotation="255"/>
      <protection hidden="1"/>
    </xf>
    <xf numFmtId="0" fontId="14" fillId="0" borderId="70" xfId="0" applyFont="1" applyFill="1" applyBorder="1" applyAlignment="1" applyProtection="1">
      <alignment horizontal="center" vertical="center" textRotation="255"/>
      <protection hidden="1"/>
    </xf>
    <xf numFmtId="0" fontId="14" fillId="0" borderId="77" xfId="0" applyFont="1" applyFill="1" applyBorder="1" applyAlignment="1" applyProtection="1">
      <alignment horizontal="center" vertical="center" textRotation="255"/>
      <protection hidden="1"/>
    </xf>
    <xf numFmtId="0" fontId="14" fillId="0" borderId="68" xfId="0" applyFont="1" applyFill="1" applyBorder="1" applyAlignment="1" applyProtection="1">
      <alignment horizontal="center" vertical="center" textRotation="255"/>
      <protection hidden="1"/>
    </xf>
    <xf numFmtId="0" fontId="14" fillId="0" borderId="73" xfId="0" applyFont="1" applyFill="1" applyBorder="1" applyAlignment="1" applyProtection="1">
      <alignment horizontal="center" vertical="center" textRotation="255"/>
      <protection hidden="1"/>
    </xf>
    <xf numFmtId="0" fontId="18" fillId="0" borderId="56" xfId="0" applyFont="1" applyFill="1" applyBorder="1" applyAlignment="1" applyProtection="1">
      <alignment horizontal="center" vertical="center" wrapText="1" shrinkToFit="1"/>
      <protection hidden="1"/>
    </xf>
    <xf numFmtId="0" fontId="18" fillId="0" borderId="40" xfId="0" applyFont="1" applyFill="1" applyBorder="1" applyAlignment="1" applyProtection="1">
      <alignment horizontal="center" vertical="center" wrapText="1" shrinkToFit="1"/>
      <protection hidden="1"/>
    </xf>
    <xf numFmtId="0" fontId="19" fillId="3" borderId="46" xfId="0" applyFont="1" applyFill="1" applyBorder="1" applyAlignment="1" applyProtection="1">
      <alignment horizontal="center" vertical="center"/>
      <protection hidden="1"/>
    </xf>
    <xf numFmtId="0" fontId="19" fillId="3" borderId="56" xfId="0" applyFont="1" applyFill="1" applyBorder="1" applyAlignment="1" applyProtection="1">
      <alignment horizontal="center" vertical="center"/>
      <protection hidden="1"/>
    </xf>
    <xf numFmtId="0" fontId="19" fillId="3" borderId="74" xfId="0" applyFont="1" applyFill="1" applyBorder="1" applyAlignment="1" applyProtection="1">
      <alignment horizontal="center" vertical="center"/>
      <protection hidden="1"/>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4" fillId="0" borderId="56" xfId="0" applyFont="1" applyFill="1" applyBorder="1" applyAlignment="1" applyProtection="1">
      <alignment horizontal="center" vertical="center" textRotation="255" wrapText="1"/>
      <protection hidden="1"/>
    </xf>
    <xf numFmtId="0" fontId="0" fillId="0" borderId="4" xfId="0" applyBorder="1" applyAlignment="1">
      <alignment horizontal="left" vertical="top" wrapText="1"/>
    </xf>
    <xf numFmtId="0" fontId="0" fillId="0" borderId="4" xfId="0" applyBorder="1" applyAlignment="1">
      <alignment horizontal="left" vertical="center"/>
    </xf>
    <xf numFmtId="0" fontId="0" fillId="0" borderId="6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35" xfId="0" applyBorder="1" applyAlignment="1">
      <alignment horizontal="left" vertical="top" wrapText="1"/>
    </xf>
    <xf numFmtId="0" fontId="0" fillId="0" borderId="57"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0" fillId="0" borderId="65" xfId="0" applyBorder="1" applyAlignment="1" applyProtection="1">
      <alignment horizontal="left" vertical="center"/>
      <protection hidden="1"/>
    </xf>
    <xf numFmtId="0" fontId="0" fillId="0" borderId="36" xfId="0" applyBorder="1" applyAlignment="1" applyProtection="1">
      <alignment horizontal="left" vertical="center" wrapText="1"/>
      <protection hidden="1"/>
    </xf>
    <xf numFmtId="0" fontId="0" fillId="0" borderId="37" xfId="0" applyBorder="1" applyAlignment="1" applyProtection="1">
      <alignment horizontal="left" vertical="center" wrapText="1"/>
      <protection hidden="1"/>
    </xf>
    <xf numFmtId="0" fontId="0" fillId="0" borderId="63" xfId="0" applyBorder="1" applyAlignment="1" applyProtection="1">
      <alignment horizontal="left" vertical="center" wrapText="1"/>
      <protection hidden="1"/>
    </xf>
    <xf numFmtId="0" fontId="0" fillId="0" borderId="32" xfId="0" applyBorder="1" applyAlignment="1" applyProtection="1">
      <alignment horizontal="center" vertical="center"/>
      <protection hidden="1"/>
    </xf>
    <xf numFmtId="0" fontId="0" fillId="0" borderId="59" xfId="0" applyBorder="1" applyAlignment="1" applyProtection="1">
      <alignment horizontal="center" vertical="center"/>
      <protection hidden="1"/>
    </xf>
  </cellXfs>
  <cellStyles count="4">
    <cellStyle name="桁区切り 2" xfId="3"/>
    <cellStyle name="標準" xfId="0" builtinId="0"/>
    <cellStyle name="標準 2" xfId="1"/>
    <cellStyle name="標準 3" xfId="2"/>
  </cellStyles>
  <dxfs count="29">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99CC"/>
        </patternFill>
      </fill>
    </dxf>
    <dxf>
      <font>
        <b/>
        <i val="0"/>
      </font>
      <fill>
        <patternFill>
          <bgColor rgb="FFFF99CC"/>
        </patternFill>
      </fill>
    </dxf>
    <dxf>
      <font>
        <b/>
        <i val="0"/>
      </font>
      <fill>
        <patternFill>
          <bgColor rgb="FFFF99CC"/>
        </patternFill>
      </fill>
    </dxf>
    <dxf>
      <font>
        <b/>
        <i val="0"/>
      </font>
      <fill>
        <patternFill>
          <bgColor rgb="FFFFFF99"/>
        </patternFill>
      </fill>
    </dxf>
    <dxf>
      <font>
        <b/>
        <i val="0"/>
      </font>
      <fill>
        <patternFill>
          <bgColor rgb="FFFF99CC"/>
        </patternFill>
      </fill>
    </dxf>
    <dxf>
      <font>
        <b/>
        <i val="0"/>
      </font>
      <fill>
        <patternFill>
          <bgColor rgb="FFFFFF99"/>
        </patternFill>
      </fill>
    </dxf>
    <dxf>
      <font>
        <b/>
        <i val="0"/>
      </font>
      <fill>
        <patternFill>
          <bgColor rgb="FFFFFF99"/>
        </patternFill>
      </fill>
    </dxf>
    <dxf>
      <font>
        <b/>
        <i val="0"/>
      </font>
      <fill>
        <patternFill>
          <bgColor rgb="FFFFFF99"/>
        </patternFill>
      </fill>
    </dxf>
    <dxf>
      <font>
        <b/>
        <i val="0"/>
      </font>
      <fill>
        <patternFill>
          <bgColor rgb="FFFFFF99"/>
        </patternFill>
      </fill>
    </dxf>
    <dxf>
      <font>
        <b/>
        <i val="0"/>
      </font>
      <fill>
        <patternFill>
          <bgColor rgb="FFFFFF99"/>
        </patternFill>
      </fill>
    </dxf>
    <dxf>
      <font>
        <b/>
        <i val="0"/>
      </font>
      <fill>
        <patternFill>
          <bgColor rgb="FFFF99CC"/>
        </patternFill>
      </fill>
    </dxf>
    <dxf>
      <font>
        <b/>
        <i val="0"/>
      </font>
      <fill>
        <patternFill>
          <bgColor rgb="FFFF99CC"/>
        </patternFill>
      </fill>
    </dxf>
    <dxf>
      <font>
        <b/>
        <i val="0"/>
      </font>
      <fill>
        <patternFill>
          <bgColor rgb="FFFF99CC"/>
        </patternFill>
      </fill>
    </dxf>
    <dxf>
      <font>
        <b/>
        <i val="0"/>
      </font>
      <fill>
        <patternFill>
          <bgColor rgb="FFFF99CC"/>
        </patternFill>
      </fill>
    </dxf>
    <dxf>
      <font>
        <b/>
        <i val="0"/>
      </font>
      <fill>
        <patternFill>
          <bgColor rgb="FFFF99CC"/>
        </patternFill>
      </fill>
    </dxf>
    <dxf>
      <font>
        <b/>
        <i val="0"/>
      </font>
      <fill>
        <patternFill>
          <bgColor rgb="FFFF99CC"/>
        </patternFill>
      </fill>
    </dxf>
    <dxf>
      <font>
        <b/>
        <i val="0"/>
      </font>
      <fill>
        <patternFill>
          <bgColor rgb="FFFF99CC"/>
        </patternFill>
      </fill>
    </dxf>
    <dxf>
      <font>
        <b/>
        <i val="0"/>
      </font>
      <fill>
        <patternFill>
          <bgColor rgb="FFFF99CC"/>
        </patternFill>
      </fill>
    </dxf>
    <dxf>
      <font>
        <b/>
        <i val="0"/>
      </font>
      <fill>
        <patternFill>
          <bgColor rgb="FFFFFF99"/>
        </patternFill>
      </fill>
    </dxf>
    <dxf>
      <font>
        <b/>
        <i val="0"/>
      </font>
      <fill>
        <patternFill>
          <bgColor rgb="FFFFFF99"/>
        </patternFill>
      </fill>
    </dxf>
    <dxf>
      <font>
        <b/>
        <i val="0"/>
      </font>
      <fill>
        <patternFill>
          <bgColor rgb="FFFF99CC"/>
        </patternFill>
      </fill>
    </dxf>
    <dxf>
      <font>
        <b/>
        <i val="0"/>
      </font>
      <fill>
        <patternFill>
          <bgColor rgb="FFFF99CC"/>
        </patternFill>
      </fill>
    </dxf>
    <dxf>
      <font>
        <b/>
        <i val="0"/>
      </font>
      <fill>
        <patternFill>
          <bgColor rgb="FFFF99CC"/>
        </patternFill>
      </fill>
    </dxf>
    <dxf>
      <font>
        <b/>
        <i val="0"/>
      </font>
      <fill>
        <patternFill>
          <bgColor rgb="FFFF99CC"/>
        </patternFill>
      </fill>
    </dxf>
    <dxf>
      <font>
        <b/>
        <i val="0"/>
      </font>
      <fill>
        <patternFill>
          <bgColor rgb="FFFFFF99"/>
        </patternFill>
      </fill>
    </dxf>
  </dxfs>
  <tableStyles count="0" defaultTableStyle="TableStyleMedium9" defaultPivotStyle="PivotStyleLight16"/>
  <colors>
    <mruColors>
      <color rgb="FFFF66FF"/>
      <color rgb="FFFF99CC"/>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762000</xdr:colOff>
      <xdr:row>2</xdr:row>
      <xdr:rowOff>285791</xdr:rowOff>
    </xdr:from>
    <xdr:to>
      <xdr:col>10</xdr:col>
      <xdr:colOff>301625</xdr:colOff>
      <xdr:row>5</xdr:row>
      <xdr:rowOff>88897</xdr:rowOff>
    </xdr:to>
    <xdr:sp macro="" textlink="">
      <xdr:nvSpPr>
        <xdr:cNvPr id="5170" name="AutoShape 25"/>
        <xdr:cNvSpPr>
          <a:spLocks noChangeArrowheads="1"/>
        </xdr:cNvSpPr>
      </xdr:nvSpPr>
      <xdr:spPr bwMode="auto">
        <a:xfrm>
          <a:off x="3321844" y="940635"/>
          <a:ext cx="2373312" cy="767512"/>
        </a:xfrm>
        <a:prstGeom prst="wedgeRoundRectCallout">
          <a:avLst>
            <a:gd name="adj1" fmla="val -37010"/>
            <a:gd name="adj2" fmla="val 187368"/>
            <a:gd name="adj3" fmla="val 16667"/>
          </a:avLst>
        </a:prstGeom>
        <a:solidFill>
          <a:srgbClr val="FF0000"/>
        </a:solidFill>
        <a:ln w="9525">
          <a:solidFill>
            <a:srgbClr val="000000"/>
          </a:solidFill>
          <a:miter lim="800000"/>
          <a:headEnd/>
          <a:tailEnd/>
        </a:ln>
        <a:effectLst/>
        <a:extLst/>
      </xdr:spPr>
    </xdr:sp>
    <xdr:clientData/>
  </xdr:twoCellAnchor>
  <xdr:twoCellAnchor>
    <xdr:from>
      <xdr:col>4</xdr:col>
      <xdr:colOff>771525</xdr:colOff>
      <xdr:row>3</xdr:row>
      <xdr:rowOff>22225</xdr:rowOff>
    </xdr:from>
    <xdr:to>
      <xdr:col>10</xdr:col>
      <xdr:colOff>222251</xdr:colOff>
      <xdr:row>5</xdr:row>
      <xdr:rowOff>161925</xdr:rowOff>
    </xdr:to>
    <xdr:sp macro="" textlink="">
      <xdr:nvSpPr>
        <xdr:cNvPr id="5165" name="Text Box 7"/>
        <xdr:cNvSpPr txBox="1">
          <a:spLocks noChangeArrowheads="1"/>
        </xdr:cNvSpPr>
      </xdr:nvSpPr>
      <xdr:spPr bwMode="auto">
        <a:xfrm>
          <a:off x="3327400" y="1022350"/>
          <a:ext cx="2276476" cy="758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txBody>
        <a:bodyPr vertOverflow="clip" wrap="square" lIns="91440" tIns="45720" rIns="91440" bIns="45720" anchor="t" upright="1"/>
        <a:lstStyle/>
        <a:p>
          <a:pPr algn="l" rtl="0">
            <a:lnSpc>
              <a:spcPts val="1400"/>
            </a:lnSpc>
            <a:defRPr sz="1000"/>
          </a:pPr>
          <a:r>
            <a:rPr lang="ja-JP" altLang="en-US" sz="1200" b="0" i="0" u="none" strike="noStrike" baseline="0">
              <a:solidFill>
                <a:srgbClr val="FFFFFF"/>
              </a:solidFill>
              <a:latin typeface="ＭＳ Ｐゴシック"/>
              <a:ea typeface="ＭＳ Ｐゴシック"/>
            </a:rPr>
            <a:t>農業者と農業者以外の人数を記入すれば、総参加人数は自動で入力されます。</a:t>
          </a:r>
        </a:p>
      </xdr:txBody>
    </xdr:sp>
    <xdr:clientData/>
  </xdr:twoCellAnchor>
  <xdr:twoCellAnchor>
    <xdr:from>
      <xdr:col>4</xdr:col>
      <xdr:colOff>825500</xdr:colOff>
      <xdr:row>9</xdr:row>
      <xdr:rowOff>47624</xdr:rowOff>
    </xdr:from>
    <xdr:to>
      <xdr:col>7</xdr:col>
      <xdr:colOff>11906</xdr:colOff>
      <xdr:row>18</xdr:row>
      <xdr:rowOff>888999</xdr:rowOff>
    </xdr:to>
    <xdr:sp macro="" textlink="">
      <xdr:nvSpPr>
        <xdr:cNvPr id="5163" name="角丸四角形 5"/>
        <xdr:cNvSpPr>
          <a:spLocks noChangeArrowheads="1"/>
        </xdr:cNvSpPr>
      </xdr:nvSpPr>
      <xdr:spPr bwMode="auto">
        <a:xfrm>
          <a:off x="3381375" y="2524124"/>
          <a:ext cx="805656" cy="9128125"/>
        </a:xfrm>
        <a:prstGeom prst="roundRect">
          <a:avLst>
            <a:gd name="adj" fmla="val 16667"/>
          </a:avLst>
        </a:prstGeom>
        <a:noFill/>
        <a:ln w="57150">
          <a:solidFill>
            <a:srgbClr val="FF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1037166</xdr:colOff>
      <xdr:row>18</xdr:row>
      <xdr:rowOff>83343</xdr:rowOff>
    </xdr:from>
    <xdr:to>
      <xdr:col>25</xdr:col>
      <xdr:colOff>11907</xdr:colOff>
      <xdr:row>18</xdr:row>
      <xdr:rowOff>869157</xdr:rowOff>
    </xdr:to>
    <xdr:sp macro="" textlink="">
      <xdr:nvSpPr>
        <xdr:cNvPr id="5162" name="角丸四角形吹き出し 7"/>
        <xdr:cNvSpPr>
          <a:spLocks noChangeArrowheads="1"/>
        </xdr:cNvSpPr>
      </xdr:nvSpPr>
      <xdr:spPr bwMode="auto">
        <a:xfrm>
          <a:off x="16266583" y="10761926"/>
          <a:ext cx="1895741" cy="785814"/>
        </a:xfrm>
        <a:prstGeom prst="wedgeRoundRectCallout">
          <a:avLst>
            <a:gd name="adj1" fmla="val -64804"/>
            <a:gd name="adj2" fmla="val 6966"/>
            <a:gd name="adj3" fmla="val 16667"/>
          </a:avLst>
        </a:prstGeom>
        <a:solidFill>
          <a:srgbClr val="0000FF"/>
        </a:solidFill>
        <a:ln w="12700">
          <a:solidFill>
            <a:srgbClr val="41719C"/>
          </a:solidFill>
          <a:miter lim="800000"/>
          <a:headEnd/>
          <a:tailEnd/>
        </a:ln>
      </xdr:spPr>
    </xdr:sp>
    <xdr:clientData/>
  </xdr:twoCellAnchor>
  <xdr:twoCellAnchor>
    <xdr:from>
      <xdr:col>23</xdr:col>
      <xdr:colOff>1068916</xdr:colOff>
      <xdr:row>18</xdr:row>
      <xdr:rowOff>103188</xdr:rowOff>
    </xdr:from>
    <xdr:to>
      <xdr:col>25</xdr:col>
      <xdr:colOff>40481</xdr:colOff>
      <xdr:row>19</xdr:row>
      <xdr:rowOff>0</xdr:rowOff>
    </xdr:to>
    <xdr:sp macro="" textlink="">
      <xdr:nvSpPr>
        <xdr:cNvPr id="5161" name="Text Box 9"/>
        <xdr:cNvSpPr txBox="1">
          <a:spLocks noChangeArrowheads="1"/>
        </xdr:cNvSpPr>
      </xdr:nvSpPr>
      <xdr:spPr bwMode="auto">
        <a:xfrm>
          <a:off x="16298333" y="10781771"/>
          <a:ext cx="1892565" cy="806979"/>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txBody>
        <a:bodyPr vertOverflow="clip" wrap="square" lIns="91440" tIns="45720" rIns="91440" bIns="45720" anchor="t" upright="1"/>
        <a:lstStyle/>
        <a:p>
          <a:pPr algn="l" rtl="0">
            <a:lnSpc>
              <a:spcPts val="1600"/>
            </a:lnSpc>
            <a:defRPr sz="1000"/>
          </a:pPr>
          <a:r>
            <a:rPr lang="ja-JP" altLang="en-US" sz="1400" b="0" i="0" u="none" strike="noStrike" baseline="0">
              <a:solidFill>
                <a:srgbClr val="FFFFFF"/>
              </a:solidFill>
              <a:latin typeface="ＭＳ ゴシック"/>
              <a:ea typeface="ＭＳ ゴシック"/>
            </a:rPr>
            <a:t>総会を開催したことも活動記録に記載してください。</a:t>
          </a:r>
        </a:p>
      </xdr:txBody>
    </xdr:sp>
    <xdr:clientData/>
  </xdr:twoCellAnchor>
  <xdr:twoCellAnchor>
    <xdr:from>
      <xdr:col>4</xdr:col>
      <xdr:colOff>226218</xdr:colOff>
      <xdr:row>10</xdr:row>
      <xdr:rowOff>404811</xdr:rowOff>
    </xdr:from>
    <xdr:to>
      <xdr:col>10</xdr:col>
      <xdr:colOff>130969</xdr:colOff>
      <xdr:row>11</xdr:row>
      <xdr:rowOff>539749</xdr:rowOff>
    </xdr:to>
    <xdr:sp macro="" textlink="">
      <xdr:nvSpPr>
        <xdr:cNvPr id="67" name="AutoShape 25"/>
        <xdr:cNvSpPr>
          <a:spLocks noChangeArrowheads="1"/>
        </xdr:cNvSpPr>
      </xdr:nvSpPr>
      <xdr:spPr bwMode="auto">
        <a:xfrm>
          <a:off x="2797968" y="3802061"/>
          <a:ext cx="2741084" cy="1045105"/>
        </a:xfrm>
        <a:prstGeom prst="wedgeRoundRectCallout">
          <a:avLst>
            <a:gd name="adj1" fmla="val -37585"/>
            <a:gd name="adj2" fmla="val 114101"/>
            <a:gd name="adj3" fmla="val 16667"/>
          </a:avLst>
        </a:prstGeom>
        <a:solidFill>
          <a:srgbClr val="0000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E7E6E6"/>
                </a:outerShdw>
              </a:effectLst>
            </a14:hiddenEffects>
          </a:ext>
        </a:extLst>
      </xdr:spPr>
    </xdr:sp>
    <xdr:clientData/>
  </xdr:twoCellAnchor>
  <xdr:twoCellAnchor>
    <xdr:from>
      <xdr:col>4</xdr:col>
      <xdr:colOff>250031</xdr:colOff>
      <xdr:row>10</xdr:row>
      <xdr:rowOff>428625</xdr:rowOff>
    </xdr:from>
    <xdr:to>
      <xdr:col>10</xdr:col>
      <xdr:colOff>107156</xdr:colOff>
      <xdr:row>11</xdr:row>
      <xdr:rowOff>508000</xdr:rowOff>
    </xdr:to>
    <xdr:sp macro="" textlink="">
      <xdr:nvSpPr>
        <xdr:cNvPr id="69" name="Text Box 7"/>
        <xdr:cNvSpPr txBox="1">
          <a:spLocks noChangeArrowheads="1"/>
        </xdr:cNvSpPr>
      </xdr:nvSpPr>
      <xdr:spPr bwMode="auto">
        <a:xfrm>
          <a:off x="2821781" y="3825875"/>
          <a:ext cx="2693458" cy="989542"/>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txBody>
        <a:bodyPr vertOverflow="clip" wrap="square" lIns="91440" tIns="45720" rIns="91440" bIns="45720" anchor="t" upright="1"/>
        <a:lstStyle/>
        <a:p>
          <a:pPr algn="l" rtl="0">
            <a:lnSpc>
              <a:spcPts val="1400"/>
            </a:lnSpc>
            <a:defRPr sz="1000"/>
          </a:pPr>
          <a:r>
            <a:rPr lang="en-US" altLang="ja-JP" sz="1200" b="0" i="0" u="none" strike="noStrike" baseline="0">
              <a:solidFill>
                <a:srgbClr val="FFFFFF"/>
              </a:solidFill>
              <a:latin typeface="ＭＳ Ｐゴシック"/>
              <a:ea typeface="ＭＳ Ｐゴシック"/>
            </a:rPr>
            <a:t>9:00</a:t>
          </a:r>
          <a:r>
            <a:rPr lang="ja-JP" altLang="en-US" sz="1200" b="0" i="0" u="none" strike="noStrike" baseline="0">
              <a:solidFill>
                <a:srgbClr val="FFFFFF"/>
              </a:solidFill>
              <a:latin typeface="ＭＳ Ｐゴシック"/>
              <a:ea typeface="ＭＳ Ｐゴシック"/>
            </a:rPr>
            <a:t>～</a:t>
          </a:r>
          <a:r>
            <a:rPr lang="en-US" altLang="ja-JP" sz="1200" b="0" i="0" u="none" strike="noStrike" baseline="0">
              <a:solidFill>
                <a:srgbClr val="FFFFFF"/>
              </a:solidFill>
              <a:latin typeface="ＭＳ Ｐゴシック"/>
              <a:ea typeface="ＭＳ Ｐゴシック"/>
            </a:rPr>
            <a:t>16:00</a:t>
          </a:r>
          <a:r>
            <a:rPr lang="ja-JP" altLang="en-US" sz="1200" b="0" i="0" u="none" strike="noStrike" baseline="0">
              <a:solidFill>
                <a:srgbClr val="FFFFFF"/>
              </a:solidFill>
              <a:latin typeface="ＭＳ Ｐゴシック"/>
              <a:ea typeface="ＭＳ Ｐゴシック"/>
            </a:rPr>
            <a:t>までの出役の場合、通常なら</a:t>
          </a:r>
          <a:r>
            <a:rPr lang="en-US" altLang="ja-JP" sz="1200" b="0" i="0" u="none" strike="noStrike" baseline="0">
              <a:solidFill>
                <a:srgbClr val="FFFFFF"/>
              </a:solidFill>
              <a:latin typeface="ＭＳ Ｐゴシック"/>
              <a:ea typeface="ＭＳ Ｐゴシック"/>
            </a:rPr>
            <a:t>7</a:t>
          </a:r>
          <a:r>
            <a:rPr lang="ja-JP" altLang="en-US" sz="1200" b="0" i="0" u="none" strike="noStrike" baseline="0">
              <a:solidFill>
                <a:srgbClr val="FFFFFF"/>
              </a:solidFill>
              <a:latin typeface="ＭＳ Ｐゴシック"/>
              <a:ea typeface="ＭＳ Ｐゴシック"/>
            </a:rPr>
            <a:t>時</a:t>
          </a:r>
          <a:r>
            <a:rPr lang="en-US" altLang="ja-JP" sz="1200" b="0" i="0" u="none" strike="noStrike" baseline="0">
              <a:solidFill>
                <a:srgbClr val="FFFFFF"/>
              </a:solidFill>
              <a:latin typeface="ＭＳ Ｐゴシック"/>
              <a:ea typeface="ＭＳ Ｐゴシック"/>
            </a:rPr>
            <a:t>00</a:t>
          </a:r>
          <a:r>
            <a:rPr lang="ja-JP" altLang="en-US" sz="1200" b="0" i="0" u="none" strike="noStrike" baseline="0">
              <a:solidFill>
                <a:srgbClr val="FFFFFF"/>
              </a:solidFill>
              <a:latin typeface="ＭＳ Ｐゴシック"/>
              <a:ea typeface="ＭＳ Ｐゴシック"/>
            </a:rPr>
            <a:t>分と表示されますが、昼食時の</a:t>
          </a:r>
          <a:r>
            <a:rPr lang="en-US" altLang="ja-JP" sz="1200" b="0" i="0" u="none" strike="noStrike" baseline="0">
              <a:solidFill>
                <a:srgbClr val="FFFFFF"/>
              </a:solidFill>
              <a:latin typeface="ＭＳ Ｐゴシック"/>
              <a:ea typeface="ＭＳ Ｐゴシック"/>
            </a:rPr>
            <a:t>1</a:t>
          </a:r>
          <a:r>
            <a:rPr lang="ja-JP" altLang="en-US" sz="1200" b="0" i="0" u="none" strike="noStrike" baseline="0">
              <a:solidFill>
                <a:srgbClr val="FFFFFF"/>
              </a:solidFill>
              <a:latin typeface="ＭＳ Ｐゴシック"/>
              <a:ea typeface="ＭＳ Ｐゴシック"/>
            </a:rPr>
            <a:t>時間を除外して、</a:t>
          </a:r>
          <a:r>
            <a:rPr lang="en-US" altLang="ja-JP" sz="1200" b="0" i="0" u="none" strike="noStrike" baseline="0">
              <a:solidFill>
                <a:srgbClr val="FFFFFF"/>
              </a:solidFill>
              <a:latin typeface="ＭＳ Ｐゴシック"/>
              <a:ea typeface="ＭＳ Ｐゴシック"/>
            </a:rPr>
            <a:t>6</a:t>
          </a:r>
          <a:r>
            <a:rPr lang="ja-JP" altLang="en-US" sz="1200" b="0" i="0" u="none" strike="noStrike" baseline="0">
              <a:solidFill>
                <a:srgbClr val="FFFFFF"/>
              </a:solidFill>
              <a:latin typeface="ＭＳ Ｐゴシック"/>
              <a:ea typeface="ＭＳ Ｐゴシック"/>
            </a:rPr>
            <a:t>時間</a:t>
          </a:r>
          <a:r>
            <a:rPr lang="en-US" altLang="ja-JP" sz="1200" b="0" i="0" u="none" strike="noStrike" baseline="0">
              <a:solidFill>
                <a:srgbClr val="FFFFFF"/>
              </a:solidFill>
              <a:latin typeface="ＭＳ Ｐゴシック"/>
              <a:ea typeface="ＭＳ Ｐゴシック"/>
            </a:rPr>
            <a:t>00</a:t>
          </a:r>
          <a:r>
            <a:rPr lang="ja-JP" altLang="en-US" sz="1200" b="0" i="0" u="none" strike="noStrike" baseline="0">
              <a:solidFill>
                <a:srgbClr val="FFFFFF"/>
              </a:solidFill>
              <a:latin typeface="ＭＳ Ｐゴシック"/>
              <a:ea typeface="ＭＳ Ｐゴシック"/>
            </a:rPr>
            <a:t>分と直して入力してください。</a:t>
          </a:r>
        </a:p>
      </xdr:txBody>
    </xdr:sp>
    <xdr:clientData/>
  </xdr:twoCellAnchor>
  <xdr:twoCellAnchor>
    <xdr:from>
      <xdr:col>1</xdr:col>
      <xdr:colOff>488154</xdr:colOff>
      <xdr:row>13</xdr:row>
      <xdr:rowOff>42333</xdr:rowOff>
    </xdr:from>
    <xdr:to>
      <xdr:col>9</xdr:col>
      <xdr:colOff>23813</xdr:colOff>
      <xdr:row>13</xdr:row>
      <xdr:rowOff>645583</xdr:rowOff>
    </xdr:to>
    <xdr:sp macro="" textlink="">
      <xdr:nvSpPr>
        <xdr:cNvPr id="70" name="AutoShape 25"/>
        <xdr:cNvSpPr>
          <a:spLocks noChangeArrowheads="1"/>
        </xdr:cNvSpPr>
      </xdr:nvSpPr>
      <xdr:spPr bwMode="auto">
        <a:xfrm>
          <a:off x="1324237" y="6170083"/>
          <a:ext cx="3673743" cy="603250"/>
        </a:xfrm>
        <a:prstGeom prst="wedgeRoundRectCallout">
          <a:avLst>
            <a:gd name="adj1" fmla="val -35668"/>
            <a:gd name="adj2" fmla="val 76598"/>
            <a:gd name="adj3" fmla="val 16667"/>
          </a:avLst>
        </a:prstGeom>
        <a:solidFill>
          <a:srgbClr val="0000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E7E6E6"/>
                </a:outerShdw>
              </a:effectLst>
            </a14:hiddenEffects>
          </a:ext>
        </a:extLst>
      </xdr:spPr>
    </xdr:sp>
    <xdr:clientData/>
  </xdr:twoCellAnchor>
  <xdr:twoCellAnchor>
    <xdr:from>
      <xdr:col>1</xdr:col>
      <xdr:colOff>511967</xdr:colOff>
      <xdr:row>13</xdr:row>
      <xdr:rowOff>42333</xdr:rowOff>
    </xdr:from>
    <xdr:to>
      <xdr:col>9</xdr:col>
      <xdr:colOff>11906</xdr:colOff>
      <xdr:row>13</xdr:row>
      <xdr:rowOff>613832</xdr:rowOff>
    </xdr:to>
    <xdr:sp macro="" textlink="">
      <xdr:nvSpPr>
        <xdr:cNvPr id="71" name="Text Box 7"/>
        <xdr:cNvSpPr txBox="1">
          <a:spLocks noChangeArrowheads="1"/>
        </xdr:cNvSpPr>
      </xdr:nvSpPr>
      <xdr:spPr bwMode="auto">
        <a:xfrm>
          <a:off x="1348050" y="6170083"/>
          <a:ext cx="3638023" cy="571499"/>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txBody>
        <a:bodyPr vertOverflow="clip" wrap="square" lIns="91440" tIns="45720" rIns="91440" bIns="45720" anchor="t" upright="1"/>
        <a:lstStyle/>
        <a:p>
          <a:pPr algn="l" rtl="0">
            <a:lnSpc>
              <a:spcPts val="1400"/>
            </a:lnSpc>
            <a:defRPr sz="1000"/>
          </a:pPr>
          <a:r>
            <a:rPr lang="ja-JP" altLang="en-US" sz="1200" b="0" i="0" u="none" strike="noStrike" baseline="0">
              <a:solidFill>
                <a:srgbClr val="FFFFFF"/>
              </a:solidFill>
              <a:latin typeface="ＭＳ Ｐゴシック"/>
              <a:ea typeface="ＭＳ Ｐゴシック"/>
            </a:rPr>
            <a:t>同日の同時刻に複数の内容の活動を実施した場合は、セルを結合させても構いません。</a:t>
          </a:r>
        </a:p>
      </xdr:txBody>
    </xdr:sp>
    <xdr:clientData/>
  </xdr:twoCellAnchor>
  <xdr:oneCellAnchor>
    <xdr:from>
      <xdr:col>21</xdr:col>
      <xdr:colOff>238125</xdr:colOff>
      <xdr:row>9</xdr:row>
      <xdr:rowOff>0</xdr:rowOff>
    </xdr:from>
    <xdr:ext cx="389850" cy="359073"/>
    <xdr:sp macro="" textlink="">
      <xdr:nvSpPr>
        <xdr:cNvPr id="14" name="テキスト ボックス 13"/>
        <xdr:cNvSpPr txBox="1"/>
      </xdr:nvSpPr>
      <xdr:spPr>
        <a:xfrm>
          <a:off x="12799219" y="2488406"/>
          <a:ext cx="389850" cy="359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chemeClr val="bg1"/>
              </a:solidFill>
            </a:rPr>
            <a:t>①</a:t>
          </a:r>
        </a:p>
      </xdr:txBody>
    </xdr:sp>
    <xdr:clientData/>
  </xdr:oneCellAnchor>
  <xdr:oneCellAnchor>
    <xdr:from>
      <xdr:col>22</xdr:col>
      <xdr:colOff>452438</xdr:colOff>
      <xdr:row>8</xdr:row>
      <xdr:rowOff>214312</xdr:rowOff>
    </xdr:from>
    <xdr:ext cx="389850" cy="359073"/>
    <xdr:sp macro="" textlink="">
      <xdr:nvSpPr>
        <xdr:cNvPr id="73" name="テキスト ボックス 72"/>
        <xdr:cNvSpPr txBox="1"/>
      </xdr:nvSpPr>
      <xdr:spPr>
        <a:xfrm>
          <a:off x="13870782" y="2476500"/>
          <a:ext cx="389850" cy="359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chemeClr val="bg1"/>
              </a:solidFill>
            </a:rPr>
            <a:t>②</a:t>
          </a:r>
        </a:p>
      </xdr:txBody>
    </xdr:sp>
    <xdr:clientData/>
  </xdr:oneCellAnchor>
  <xdr:oneCellAnchor>
    <xdr:from>
      <xdr:col>23</xdr:col>
      <xdr:colOff>571501</xdr:colOff>
      <xdr:row>9</xdr:row>
      <xdr:rowOff>11907</xdr:rowOff>
    </xdr:from>
    <xdr:ext cx="389850" cy="359073"/>
    <xdr:sp macro="" textlink="">
      <xdr:nvSpPr>
        <xdr:cNvPr id="74" name="テキスト ボックス 73"/>
        <xdr:cNvSpPr txBox="1"/>
      </xdr:nvSpPr>
      <xdr:spPr>
        <a:xfrm>
          <a:off x="15728157" y="2500313"/>
          <a:ext cx="389850" cy="359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chemeClr val="bg1"/>
              </a:solidFill>
            </a:rPr>
            <a:t>③</a:t>
          </a:r>
        </a:p>
      </xdr:txBody>
    </xdr:sp>
    <xdr:clientData/>
  </xdr:oneCellAnchor>
  <xdr:twoCellAnchor>
    <xdr:from>
      <xdr:col>2</xdr:col>
      <xdr:colOff>119061</xdr:colOff>
      <xdr:row>16</xdr:row>
      <xdr:rowOff>370417</xdr:rowOff>
    </xdr:from>
    <xdr:to>
      <xdr:col>7</xdr:col>
      <xdr:colOff>42332</xdr:colOff>
      <xdr:row>17</xdr:row>
      <xdr:rowOff>95252</xdr:rowOff>
    </xdr:to>
    <xdr:sp macro="" textlink="">
      <xdr:nvSpPr>
        <xdr:cNvPr id="75" name="AutoShape 25"/>
        <xdr:cNvSpPr>
          <a:spLocks noChangeArrowheads="1"/>
        </xdr:cNvSpPr>
      </xdr:nvSpPr>
      <xdr:spPr bwMode="auto">
        <a:xfrm>
          <a:off x="1706561" y="9228667"/>
          <a:ext cx="2526771" cy="635002"/>
        </a:xfrm>
        <a:prstGeom prst="wedgeRoundRectCallout">
          <a:avLst>
            <a:gd name="adj1" fmla="val 6555"/>
            <a:gd name="adj2" fmla="val -159366"/>
            <a:gd name="adj3" fmla="val 16667"/>
          </a:avLst>
        </a:prstGeom>
        <a:solidFill>
          <a:srgbClr val="0000FF"/>
        </a:solidFill>
        <a:ln w="9525">
          <a:solidFill>
            <a:srgbClr val="000000"/>
          </a:solidFill>
          <a:miter lim="800000"/>
          <a:headEnd/>
          <a:tailEnd/>
        </a:ln>
        <a:effectLst/>
      </xdr:spPr>
    </xdr:sp>
    <xdr:clientData/>
  </xdr:twoCellAnchor>
  <xdr:twoCellAnchor>
    <xdr:from>
      <xdr:col>2</xdr:col>
      <xdr:colOff>119063</xdr:colOff>
      <xdr:row>16</xdr:row>
      <xdr:rowOff>412750</xdr:rowOff>
    </xdr:from>
    <xdr:to>
      <xdr:col>7</xdr:col>
      <xdr:colOff>52917</xdr:colOff>
      <xdr:row>17</xdr:row>
      <xdr:rowOff>83344</xdr:rowOff>
    </xdr:to>
    <xdr:sp macro="" textlink="">
      <xdr:nvSpPr>
        <xdr:cNvPr id="76" name="Text Box 7"/>
        <xdr:cNvSpPr txBox="1">
          <a:spLocks noChangeArrowheads="1"/>
        </xdr:cNvSpPr>
      </xdr:nvSpPr>
      <xdr:spPr bwMode="auto">
        <a:xfrm>
          <a:off x="1706563" y="9271000"/>
          <a:ext cx="2537354" cy="580761"/>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txBody>
        <a:bodyPr vertOverflow="clip" wrap="square" lIns="91440" tIns="45720" rIns="91440" bIns="45720" anchor="t" upright="1"/>
        <a:lstStyle/>
        <a:p>
          <a:pPr algn="l" rtl="0">
            <a:lnSpc>
              <a:spcPts val="1400"/>
            </a:lnSpc>
            <a:defRPr sz="1000"/>
          </a:pPr>
          <a:r>
            <a:rPr lang="ja-JP" altLang="en-US" sz="1200" b="0" i="0" u="none" strike="noStrike" baseline="0">
              <a:solidFill>
                <a:srgbClr val="FFFFFF"/>
              </a:solidFill>
              <a:latin typeface="ＭＳ Ｐゴシック"/>
              <a:ea typeface="ＭＳ Ｐゴシック"/>
            </a:rPr>
            <a:t>出役した時間と人数は、日当整理帳と完全に整合してください。</a:t>
          </a:r>
        </a:p>
      </xdr:txBody>
    </xdr:sp>
    <xdr:clientData/>
  </xdr:twoCellAnchor>
  <xdr:twoCellAnchor>
    <xdr:from>
      <xdr:col>21</xdr:col>
      <xdr:colOff>11905</xdr:colOff>
      <xdr:row>9</xdr:row>
      <xdr:rowOff>804334</xdr:rowOff>
    </xdr:from>
    <xdr:to>
      <xdr:col>24</xdr:col>
      <xdr:colOff>232832</xdr:colOff>
      <xdr:row>11</xdr:row>
      <xdr:rowOff>11907</xdr:rowOff>
    </xdr:to>
    <xdr:sp macro="" textlink="">
      <xdr:nvSpPr>
        <xdr:cNvPr id="78" name="AutoShape 25"/>
        <xdr:cNvSpPr>
          <a:spLocks noChangeArrowheads="1"/>
        </xdr:cNvSpPr>
      </xdr:nvSpPr>
      <xdr:spPr bwMode="auto">
        <a:xfrm>
          <a:off x="12756355" y="3299884"/>
          <a:ext cx="4583377" cy="1036373"/>
        </a:xfrm>
        <a:prstGeom prst="wedgeRoundRectCallout">
          <a:avLst>
            <a:gd name="adj1" fmla="val -35736"/>
            <a:gd name="adj2" fmla="val -94809"/>
            <a:gd name="adj3" fmla="val 16667"/>
          </a:avLst>
        </a:prstGeom>
        <a:solidFill>
          <a:srgbClr val="FF0000"/>
        </a:solidFill>
        <a:ln w="9525">
          <a:solidFill>
            <a:srgbClr val="000000"/>
          </a:solidFill>
          <a:miter lim="800000"/>
          <a:headEnd/>
          <a:tailEnd/>
        </a:ln>
        <a:effectLst/>
      </xdr:spPr>
    </xdr:sp>
    <xdr:clientData/>
  </xdr:twoCellAnchor>
  <xdr:twoCellAnchor>
    <xdr:from>
      <xdr:col>21</xdr:col>
      <xdr:colOff>11906</xdr:colOff>
      <xdr:row>9</xdr:row>
      <xdr:rowOff>873124</xdr:rowOff>
    </xdr:from>
    <xdr:to>
      <xdr:col>24</xdr:col>
      <xdr:colOff>222250</xdr:colOff>
      <xdr:row>10</xdr:row>
      <xdr:rowOff>904873</xdr:rowOff>
    </xdr:to>
    <xdr:sp macro="" textlink="">
      <xdr:nvSpPr>
        <xdr:cNvPr id="79" name="Text Box 7"/>
        <xdr:cNvSpPr txBox="1">
          <a:spLocks noChangeArrowheads="1"/>
        </xdr:cNvSpPr>
      </xdr:nvSpPr>
      <xdr:spPr bwMode="auto">
        <a:xfrm>
          <a:off x="12600781" y="3349624"/>
          <a:ext cx="4560094" cy="952499"/>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txBody>
        <a:bodyPr vertOverflow="clip" wrap="square" lIns="91440" tIns="45720" rIns="91440" bIns="45720" anchor="t" upright="1"/>
        <a:lstStyle/>
        <a:p>
          <a:pPr algn="l" rtl="0">
            <a:lnSpc>
              <a:spcPts val="1400"/>
            </a:lnSpc>
            <a:defRPr sz="1000"/>
          </a:pPr>
          <a:r>
            <a:rPr lang="ja-JP" altLang="en-US" sz="1200" b="0" i="0" u="none" strike="noStrike" baseline="0">
              <a:solidFill>
                <a:srgbClr val="FFFFFF"/>
              </a:solidFill>
              <a:latin typeface="ＭＳ Ｐゴシック"/>
              <a:ea typeface="ＭＳ Ｐゴシック"/>
            </a:rPr>
            <a:t>　①②③のセルに限り、記入したいセルをクリックすると、右下に</a:t>
          </a:r>
          <a:r>
            <a:rPr lang="en-US" altLang="ja-JP" sz="1200" b="0" i="0" u="none" strike="noStrike" baseline="0">
              <a:solidFill>
                <a:srgbClr val="FFFFFF"/>
              </a:solidFill>
              <a:latin typeface="ＭＳ Ｐゴシック"/>
              <a:ea typeface="ＭＳ Ｐゴシック"/>
            </a:rPr>
            <a:t>『</a:t>
          </a:r>
          <a:r>
            <a:rPr lang="ja-JP" altLang="en-US" sz="1200" b="0" i="0" u="none" strike="noStrike" baseline="0">
              <a:solidFill>
                <a:srgbClr val="FFFFFF"/>
              </a:solidFill>
              <a:latin typeface="ＭＳ Ｐゴシック"/>
              <a:ea typeface="ＭＳ Ｐゴシック"/>
            </a:rPr>
            <a:t>▼</a:t>
          </a:r>
          <a:r>
            <a:rPr lang="en-US" altLang="ja-JP" sz="1200" b="0" i="0" u="none" strike="noStrike" baseline="0">
              <a:solidFill>
                <a:srgbClr val="FFFFFF"/>
              </a:solidFill>
              <a:latin typeface="ＭＳ Ｐゴシック"/>
              <a:ea typeface="ＭＳ Ｐゴシック"/>
            </a:rPr>
            <a:t>』</a:t>
          </a:r>
          <a:r>
            <a:rPr lang="ja-JP" altLang="en-US" sz="1200" b="0" i="0" u="none" strike="noStrike" baseline="0">
              <a:solidFill>
                <a:srgbClr val="FFFFFF"/>
              </a:solidFill>
              <a:latin typeface="ＭＳ Ｐゴシック"/>
              <a:ea typeface="ＭＳ Ｐゴシック"/>
            </a:rPr>
            <a:t>が現れます。その</a:t>
          </a:r>
          <a:r>
            <a:rPr lang="en-US" altLang="ja-JP" sz="1200" b="0" i="0" u="none" strike="noStrike" baseline="0">
              <a:solidFill>
                <a:srgbClr val="FFFFFF"/>
              </a:solidFill>
              <a:latin typeface="ＭＳ Ｐゴシック"/>
              <a:ea typeface="ＭＳ Ｐゴシック"/>
            </a:rPr>
            <a:t>『</a:t>
          </a:r>
          <a:r>
            <a:rPr lang="ja-JP" altLang="en-US" sz="1200" b="0" i="0" u="none" strike="noStrike" baseline="0">
              <a:solidFill>
                <a:srgbClr val="FFFFFF"/>
              </a:solidFill>
              <a:latin typeface="ＭＳ Ｐゴシック"/>
              <a:ea typeface="ＭＳ Ｐゴシック"/>
            </a:rPr>
            <a:t>▼</a:t>
          </a:r>
          <a:r>
            <a:rPr lang="en-US" altLang="ja-JP" sz="1200" b="0" i="0" u="none" strike="noStrike" baseline="0">
              <a:solidFill>
                <a:srgbClr val="FFFFFF"/>
              </a:solidFill>
              <a:latin typeface="ＭＳ Ｐゴシック"/>
              <a:ea typeface="ＭＳ Ｐゴシック"/>
            </a:rPr>
            <a:t>』</a:t>
          </a:r>
          <a:r>
            <a:rPr lang="ja-JP" altLang="en-US" sz="1200" b="0" i="0" u="none" strike="noStrike" baseline="0">
              <a:solidFill>
                <a:srgbClr val="FFFFFF"/>
              </a:solidFill>
              <a:latin typeface="ＭＳ Ｐゴシック"/>
              <a:ea typeface="ＭＳ Ｐゴシック"/>
            </a:rPr>
            <a:t>をクリックすると、活動項目が表示されますので、その中から該当する活動を選んでください。　　　　　　　　　　　　　　　　　　　　</a:t>
          </a:r>
          <a:r>
            <a:rPr lang="en-US" altLang="ja-JP" sz="1200" b="0" i="0" u="none" strike="noStrike" baseline="0">
              <a:solidFill>
                <a:srgbClr val="FFFFFF"/>
              </a:solidFill>
              <a:latin typeface="ＭＳ Ｐゴシック"/>
              <a:ea typeface="ＭＳ Ｐゴシック"/>
            </a:rPr>
            <a:t>※</a:t>
          </a:r>
          <a:r>
            <a:rPr lang="ja-JP" altLang="en-US" sz="1200" b="0" i="0" u="none" strike="noStrike" baseline="0">
              <a:solidFill>
                <a:srgbClr val="FFFFFF"/>
              </a:solidFill>
              <a:latin typeface="ＭＳ Ｐゴシック"/>
              <a:ea typeface="ＭＳ Ｐゴシック"/>
            </a:rPr>
            <a:t>必ず、左から①②③の順に選択してください。　　　　　</a:t>
          </a:r>
        </a:p>
      </xdr:txBody>
    </xdr:sp>
    <xdr:clientData/>
  </xdr:twoCellAnchor>
  <xdr:twoCellAnchor>
    <xdr:from>
      <xdr:col>24</xdr:col>
      <xdr:colOff>11908</xdr:colOff>
      <xdr:row>14</xdr:row>
      <xdr:rowOff>35718</xdr:rowOff>
    </xdr:from>
    <xdr:to>
      <xdr:col>24</xdr:col>
      <xdr:colOff>1154908</xdr:colOff>
      <xdr:row>14</xdr:row>
      <xdr:rowOff>797718</xdr:rowOff>
    </xdr:to>
    <xdr:sp macro="" textlink="">
      <xdr:nvSpPr>
        <xdr:cNvPr id="80" name="AutoShape 25"/>
        <xdr:cNvSpPr>
          <a:spLocks noChangeArrowheads="1"/>
        </xdr:cNvSpPr>
      </xdr:nvSpPr>
      <xdr:spPr bwMode="auto">
        <a:xfrm>
          <a:off x="16906877" y="7108031"/>
          <a:ext cx="1143000" cy="762000"/>
        </a:xfrm>
        <a:prstGeom prst="wedgeRoundRectCallout">
          <a:avLst>
            <a:gd name="adj1" fmla="val -5737"/>
            <a:gd name="adj2" fmla="val 91154"/>
            <a:gd name="adj3" fmla="val 16667"/>
          </a:avLst>
        </a:prstGeom>
        <a:solidFill>
          <a:srgbClr val="0000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E7E6E6"/>
                </a:outerShdw>
              </a:effectLst>
            </a14:hiddenEffects>
          </a:ext>
        </a:extLst>
      </xdr:spPr>
    </xdr:sp>
    <xdr:clientData/>
  </xdr:twoCellAnchor>
  <xdr:twoCellAnchor>
    <xdr:from>
      <xdr:col>23</xdr:col>
      <xdr:colOff>1726407</xdr:colOff>
      <xdr:row>14</xdr:row>
      <xdr:rowOff>83343</xdr:rowOff>
    </xdr:from>
    <xdr:to>
      <xdr:col>25</xdr:col>
      <xdr:colOff>59532</xdr:colOff>
      <xdr:row>14</xdr:row>
      <xdr:rowOff>785812</xdr:rowOff>
    </xdr:to>
    <xdr:sp macro="" textlink="">
      <xdr:nvSpPr>
        <xdr:cNvPr id="82" name="Text Box 7"/>
        <xdr:cNvSpPr txBox="1">
          <a:spLocks noChangeArrowheads="1"/>
        </xdr:cNvSpPr>
      </xdr:nvSpPr>
      <xdr:spPr bwMode="auto">
        <a:xfrm>
          <a:off x="16883063" y="7155656"/>
          <a:ext cx="1238250" cy="702469"/>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txBody>
        <a:bodyPr vertOverflow="clip" wrap="square" lIns="91440" tIns="45720" rIns="91440" bIns="45720" anchor="t" upright="1"/>
        <a:lstStyle/>
        <a:p>
          <a:pPr algn="l" rtl="0">
            <a:lnSpc>
              <a:spcPts val="1400"/>
            </a:lnSpc>
            <a:defRPr sz="1000"/>
          </a:pPr>
          <a:r>
            <a:rPr lang="ja-JP" altLang="en-US" sz="1200" b="0" i="0" u="none" strike="noStrike" baseline="0">
              <a:solidFill>
                <a:srgbClr val="FFFFFF"/>
              </a:solidFill>
              <a:latin typeface="ＭＳ Ｐゴシック"/>
              <a:ea typeface="ＭＳ Ｐゴシック"/>
            </a:rPr>
            <a:t>備考には、活動の補足を記入します。</a:t>
          </a:r>
        </a:p>
      </xdr:txBody>
    </xdr:sp>
    <xdr:clientData/>
  </xdr:twoCellAnchor>
  <xdr:twoCellAnchor>
    <xdr:from>
      <xdr:col>0</xdr:col>
      <xdr:colOff>678657</xdr:colOff>
      <xdr:row>2</xdr:row>
      <xdr:rowOff>309561</xdr:rowOff>
    </xdr:from>
    <xdr:to>
      <xdr:col>3</xdr:col>
      <xdr:colOff>719667</xdr:colOff>
      <xdr:row>4</xdr:row>
      <xdr:rowOff>410323</xdr:rowOff>
    </xdr:to>
    <xdr:sp macro="" textlink="">
      <xdr:nvSpPr>
        <xdr:cNvPr id="84" name="AutoShape 25"/>
        <xdr:cNvSpPr>
          <a:spLocks noChangeArrowheads="1"/>
        </xdr:cNvSpPr>
      </xdr:nvSpPr>
      <xdr:spPr bwMode="auto">
        <a:xfrm>
          <a:off x="678657" y="955144"/>
          <a:ext cx="1861343" cy="608762"/>
        </a:xfrm>
        <a:prstGeom prst="wedgeRoundRectCallout">
          <a:avLst>
            <a:gd name="adj1" fmla="val -30803"/>
            <a:gd name="adj2" fmla="val 241776"/>
            <a:gd name="adj3" fmla="val 16667"/>
          </a:avLst>
        </a:prstGeom>
        <a:solidFill>
          <a:srgbClr val="0000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E7E6E6"/>
                </a:outerShdw>
              </a:effectLst>
            </a14:hiddenEffects>
          </a:ext>
        </a:extLst>
      </xdr:spPr>
    </xdr:sp>
    <xdr:clientData/>
  </xdr:twoCellAnchor>
  <xdr:twoCellAnchor>
    <xdr:from>
      <xdr:col>0</xdr:col>
      <xdr:colOff>666751</xdr:colOff>
      <xdr:row>3</xdr:row>
      <xdr:rowOff>0</xdr:rowOff>
    </xdr:from>
    <xdr:to>
      <xdr:col>3</xdr:col>
      <xdr:colOff>719667</xdr:colOff>
      <xdr:row>4</xdr:row>
      <xdr:rowOff>413543</xdr:rowOff>
    </xdr:to>
    <xdr:sp macro="" textlink="">
      <xdr:nvSpPr>
        <xdr:cNvPr id="86" name="Text Box 7"/>
        <xdr:cNvSpPr txBox="1">
          <a:spLocks noChangeArrowheads="1"/>
        </xdr:cNvSpPr>
      </xdr:nvSpPr>
      <xdr:spPr bwMode="auto">
        <a:xfrm>
          <a:off x="666751" y="984250"/>
          <a:ext cx="1873249" cy="582876"/>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txBody>
        <a:bodyPr vertOverflow="clip" wrap="square" lIns="91440" tIns="45720" rIns="91440" bIns="45720" anchor="t" upright="1"/>
        <a:lstStyle/>
        <a:p>
          <a:pPr algn="l" rtl="0">
            <a:lnSpc>
              <a:spcPts val="1400"/>
            </a:lnSpc>
            <a:defRPr sz="1000"/>
          </a:pPr>
          <a:r>
            <a:rPr lang="ja-JP" altLang="en-US" sz="1200" b="0" i="0" u="none" strike="noStrike" baseline="0">
              <a:solidFill>
                <a:srgbClr val="FFFFFF"/>
              </a:solidFill>
              <a:latin typeface="ＭＳ Ｐゴシック"/>
              <a:ea typeface="ＭＳ Ｐゴシック"/>
            </a:rPr>
            <a:t>実施時間は</a:t>
          </a:r>
          <a:r>
            <a:rPr lang="en-US" altLang="ja-JP" sz="1200" b="0" i="0" u="none" strike="noStrike" baseline="0">
              <a:solidFill>
                <a:srgbClr val="FFFFFF"/>
              </a:solidFill>
              <a:latin typeface="ＭＳ Ｐゴシック"/>
              <a:ea typeface="ＭＳ Ｐゴシック"/>
            </a:rPr>
            <a:t>30</a:t>
          </a:r>
          <a:r>
            <a:rPr lang="ja-JP" altLang="en-US" sz="1200" b="0" i="0" u="none" strike="noStrike" baseline="0">
              <a:solidFill>
                <a:srgbClr val="FFFFFF"/>
              </a:solidFill>
              <a:latin typeface="ＭＳ Ｐゴシック"/>
              <a:ea typeface="ＭＳ Ｐゴシック"/>
            </a:rPr>
            <a:t>分単位で入力してください。</a:t>
          </a:r>
        </a:p>
      </xdr:txBody>
    </xdr:sp>
    <xdr:clientData/>
  </xdr:twoCellAnchor>
  <xdr:twoCellAnchor>
    <xdr:from>
      <xdr:col>18</xdr:col>
      <xdr:colOff>202406</xdr:colOff>
      <xdr:row>16</xdr:row>
      <xdr:rowOff>47624</xdr:rowOff>
    </xdr:from>
    <xdr:to>
      <xdr:col>24</xdr:col>
      <xdr:colOff>1142999</xdr:colOff>
      <xdr:row>16</xdr:row>
      <xdr:rowOff>836083</xdr:rowOff>
    </xdr:to>
    <xdr:sp macro="" textlink="">
      <xdr:nvSpPr>
        <xdr:cNvPr id="87" name="角丸四角形吹き出し 7"/>
        <xdr:cNvSpPr>
          <a:spLocks noChangeArrowheads="1"/>
        </xdr:cNvSpPr>
      </xdr:nvSpPr>
      <xdr:spPr bwMode="auto">
        <a:xfrm>
          <a:off x="10870406" y="8905874"/>
          <a:ext cx="7248260" cy="788459"/>
        </a:xfrm>
        <a:prstGeom prst="wedgeRoundRectCallout">
          <a:avLst>
            <a:gd name="adj1" fmla="val -7302"/>
            <a:gd name="adj2" fmla="val 94746"/>
            <a:gd name="adj3" fmla="val 16667"/>
          </a:avLst>
        </a:prstGeom>
        <a:solidFill>
          <a:srgbClr val="0000FF"/>
        </a:solidFill>
        <a:ln w="12700">
          <a:solidFill>
            <a:srgbClr val="41719C"/>
          </a:solidFill>
          <a:miter lim="800000"/>
          <a:headEnd/>
          <a:tailEnd/>
        </a:ln>
      </xdr:spPr>
    </xdr:sp>
    <xdr:clientData/>
  </xdr:twoCellAnchor>
  <xdr:twoCellAnchor>
    <xdr:from>
      <xdr:col>18</xdr:col>
      <xdr:colOff>214313</xdr:colOff>
      <xdr:row>16</xdr:row>
      <xdr:rowOff>47625</xdr:rowOff>
    </xdr:from>
    <xdr:to>
      <xdr:col>24</xdr:col>
      <xdr:colOff>1119187</xdr:colOff>
      <xdr:row>16</xdr:row>
      <xdr:rowOff>825501</xdr:rowOff>
    </xdr:to>
    <xdr:sp macro="" textlink="">
      <xdr:nvSpPr>
        <xdr:cNvPr id="88" name="Text Box 9"/>
        <xdr:cNvSpPr txBox="1">
          <a:spLocks noChangeArrowheads="1"/>
        </xdr:cNvSpPr>
      </xdr:nvSpPr>
      <xdr:spPr bwMode="auto">
        <a:xfrm>
          <a:off x="10882313" y="8905875"/>
          <a:ext cx="7212541" cy="777876"/>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7E6E6"/>
                </a:outerShdw>
              </a:effectLst>
            </a14:hiddenEffects>
          </a:ext>
        </a:extLst>
      </xdr:spPr>
      <xdr:txBody>
        <a:bodyPr vertOverflow="clip" wrap="square" lIns="91440" tIns="45720" rIns="91440" bIns="45720" anchor="t" upright="1"/>
        <a:lstStyle/>
        <a:p>
          <a:pPr algn="l" rtl="0">
            <a:lnSpc>
              <a:spcPts val="1600"/>
            </a:lnSpc>
            <a:defRPr sz="1000"/>
          </a:pPr>
          <a:r>
            <a:rPr lang="en-US" altLang="ja-JP" sz="1400" b="0" i="0" u="none" strike="noStrike" baseline="0">
              <a:solidFill>
                <a:srgbClr val="FFFFFF"/>
              </a:solidFill>
              <a:latin typeface="ＭＳ ゴシック"/>
              <a:ea typeface="ＭＳ ゴシック"/>
            </a:rPr>
            <a:t>『</a:t>
          </a:r>
          <a:r>
            <a:rPr lang="ja-JP" altLang="en-US" sz="1400" b="0" i="0" u="none" strike="noStrike" baseline="0">
              <a:solidFill>
                <a:srgbClr val="FFFFFF"/>
              </a:solidFill>
              <a:latin typeface="ＭＳ ゴシック"/>
              <a:ea typeface="ＭＳ ゴシック"/>
            </a:rPr>
            <a:t>地域資源の適切な保全管理のための推進活動</a:t>
          </a:r>
          <a:r>
            <a:rPr lang="en-US" altLang="ja-JP" sz="1400" b="0" i="0" u="none" strike="noStrike" baseline="0">
              <a:solidFill>
                <a:srgbClr val="FFFFFF"/>
              </a:solidFill>
              <a:latin typeface="ＭＳ ゴシック"/>
              <a:ea typeface="ＭＳ ゴシック"/>
            </a:rPr>
            <a:t>』</a:t>
          </a:r>
          <a:r>
            <a:rPr lang="ja-JP" altLang="en-US" sz="1400" b="0" i="0" u="none" strike="noStrike" baseline="0">
              <a:solidFill>
                <a:srgbClr val="FFFFFF"/>
              </a:solidFill>
              <a:latin typeface="ＭＳ ゴシック"/>
              <a:ea typeface="ＭＳ ゴシック"/>
            </a:rPr>
            <a:t>は必須項目ですので、</a:t>
          </a:r>
          <a:r>
            <a:rPr lang="en-US" altLang="ja-JP" sz="1400" b="0" i="0" u="none" strike="noStrike" baseline="0">
              <a:solidFill>
                <a:srgbClr val="FFFFFF"/>
              </a:solidFill>
              <a:latin typeface="ＭＳ ゴシック"/>
              <a:ea typeface="ＭＳ ゴシック"/>
            </a:rPr>
            <a:t>『</a:t>
          </a:r>
          <a:r>
            <a:rPr lang="ja-JP" altLang="en-US" sz="1400" b="0" i="0" u="none" strike="noStrike" baseline="0">
              <a:solidFill>
                <a:srgbClr val="FFFFFF"/>
              </a:solidFill>
              <a:latin typeface="ＭＳ ゴシック"/>
              <a:ea typeface="ＭＳ ゴシック"/>
            </a:rPr>
            <a:t>活動計画書</a:t>
          </a:r>
          <a:r>
            <a:rPr lang="en-US" altLang="ja-JP" sz="1400" b="0" i="0" u="none" strike="noStrike" baseline="0">
              <a:solidFill>
                <a:srgbClr val="FFFFFF"/>
              </a:solidFill>
              <a:latin typeface="ＭＳ ゴシック"/>
              <a:ea typeface="ＭＳ ゴシック"/>
            </a:rPr>
            <a:t>』</a:t>
          </a:r>
          <a:r>
            <a:rPr lang="ja-JP" altLang="en-US" sz="1400" b="0" i="0" u="none" strike="noStrike" baseline="0">
              <a:solidFill>
                <a:srgbClr val="FFFFFF"/>
              </a:solidFill>
              <a:latin typeface="ＭＳ ゴシック"/>
              <a:ea typeface="ＭＳ ゴシック"/>
            </a:rPr>
            <a:t>を確認の上、選択した内容を実施してください。　生き物観察会など、啓発普及活動とは全く別です。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A59"/>
  <sheetViews>
    <sheetView tabSelected="1" view="pageBreakPreview" zoomScale="50" zoomScaleNormal="90" zoomScaleSheetLayoutView="50" workbookViewId="0">
      <selection activeCell="W3" sqref="W3"/>
    </sheetView>
  </sheetViews>
  <sheetFormatPr defaultRowHeight="13.5" x14ac:dyDescent="0.15"/>
  <cols>
    <col min="1" max="1" width="11" customWidth="1"/>
    <col min="2" max="2" width="9.875" customWidth="1"/>
    <col min="3" max="3" width="3" customWidth="1"/>
    <col min="4" max="4" width="9.875" customWidth="1"/>
    <col min="5" max="5" width="11" customWidth="1"/>
    <col min="6" max="6" width="5.625" customWidth="1"/>
    <col min="7" max="7" width="4.625" customWidth="1"/>
    <col min="8" max="8" width="5.625" customWidth="1"/>
    <col min="9" max="9" width="4.625" customWidth="1"/>
    <col min="10" max="10" width="5.625" customWidth="1"/>
    <col min="11" max="11" width="4.625" customWidth="1"/>
    <col min="12" max="12" width="2.875" customWidth="1"/>
    <col min="13" max="13" width="19.375" customWidth="1"/>
    <col min="14" max="14" width="2.875" customWidth="1"/>
    <col min="15" max="15" width="22.375" customWidth="1"/>
    <col min="16" max="16" width="2.875" customWidth="1"/>
    <col min="17" max="17" width="11" bestFit="1" customWidth="1"/>
    <col min="18" max="18" width="2.875" customWidth="1"/>
    <col min="19" max="19" width="11" bestFit="1" customWidth="1"/>
    <col min="20" max="20" width="2.875" customWidth="1"/>
    <col min="21" max="21" width="11.75" bestFit="1" customWidth="1"/>
    <col min="22" max="22" width="11.25" style="135" customWidth="1"/>
    <col min="23" max="23" width="22.875" style="135" customWidth="1"/>
    <col min="24" max="24" width="22.875" style="135" bestFit="1" customWidth="1"/>
    <col min="25" max="25" width="15.375" customWidth="1"/>
    <col min="26" max="26" width="4.625" customWidth="1"/>
    <col min="27" max="27" width="7" customWidth="1"/>
    <col min="28" max="28" width="23.75" customWidth="1"/>
    <col min="29" max="29" width="35.5" customWidth="1"/>
  </cols>
  <sheetData>
    <row r="1" spans="1:27" ht="24" customHeight="1" x14ac:dyDescent="0.2">
      <c r="A1" s="1" t="s">
        <v>0</v>
      </c>
      <c r="B1" s="1"/>
      <c r="C1" s="1"/>
      <c r="D1" s="1"/>
      <c r="E1" s="1"/>
      <c r="F1" s="1"/>
      <c r="G1" s="1"/>
      <c r="H1" s="1"/>
      <c r="I1" s="1"/>
      <c r="J1" s="1"/>
      <c r="K1" s="1"/>
      <c r="L1" s="8"/>
      <c r="M1" s="4"/>
      <c r="N1" s="8"/>
      <c r="O1" s="4"/>
      <c r="P1" s="8"/>
      <c r="Q1" s="4"/>
      <c r="R1" s="1"/>
      <c r="S1" s="4"/>
      <c r="T1" s="8"/>
      <c r="U1" s="4"/>
      <c r="V1" s="132"/>
      <c r="W1" s="132"/>
      <c r="X1" s="132"/>
      <c r="Y1" s="1"/>
    </row>
    <row r="2" spans="1:27" ht="27" customHeight="1" x14ac:dyDescent="0.15">
      <c r="A2" s="144" t="s">
        <v>148</v>
      </c>
      <c r="B2" s="144"/>
      <c r="C2" s="144"/>
      <c r="D2" s="144"/>
      <c r="E2" s="144"/>
      <c r="F2" s="144"/>
      <c r="G2" s="144"/>
      <c r="H2" s="144"/>
      <c r="I2" s="144"/>
      <c r="J2" s="144"/>
      <c r="K2" s="144"/>
      <c r="L2" s="144"/>
      <c r="M2" s="144"/>
      <c r="N2" s="144"/>
      <c r="O2" s="144"/>
      <c r="P2" s="144"/>
      <c r="Q2" s="144"/>
      <c r="R2" s="144"/>
      <c r="S2" s="144"/>
      <c r="T2" s="144"/>
      <c r="U2" s="144"/>
      <c r="V2" s="144"/>
      <c r="W2" s="144"/>
      <c r="X2" s="144"/>
      <c r="Y2" s="144"/>
    </row>
    <row r="3" spans="1:27" ht="27" customHeight="1" x14ac:dyDescent="0.15">
      <c r="A3" s="15"/>
      <c r="B3" s="15"/>
      <c r="C3" s="15"/>
      <c r="D3" s="15"/>
      <c r="E3" s="15"/>
      <c r="F3" s="15"/>
      <c r="G3" s="15"/>
      <c r="H3" s="15"/>
      <c r="I3" s="15"/>
      <c r="J3" s="15"/>
      <c r="K3" s="15"/>
      <c r="L3" s="9"/>
      <c r="M3" s="5"/>
      <c r="N3" s="9"/>
      <c r="O3" s="5"/>
      <c r="P3" s="9"/>
      <c r="Q3" s="5"/>
      <c r="R3" s="12"/>
      <c r="S3" s="5"/>
      <c r="T3" s="9"/>
      <c r="U3" s="5"/>
      <c r="V3" s="128"/>
      <c r="W3" s="128"/>
      <c r="X3" s="128"/>
      <c r="Y3" s="15"/>
    </row>
    <row r="4" spans="1:27" ht="13.5" customHeight="1" x14ac:dyDescent="0.15">
      <c r="A4" s="15"/>
      <c r="B4" s="15"/>
      <c r="C4" s="15"/>
      <c r="D4" s="15"/>
      <c r="E4" s="15"/>
      <c r="F4" s="15"/>
      <c r="G4" s="15"/>
      <c r="H4" s="15"/>
      <c r="I4" s="15"/>
      <c r="J4" s="15"/>
      <c r="K4" s="15"/>
      <c r="L4" s="9"/>
      <c r="M4" s="5"/>
      <c r="N4" s="9"/>
      <c r="O4" s="5"/>
      <c r="P4" s="9"/>
      <c r="Q4" s="5"/>
      <c r="R4" s="12"/>
      <c r="S4" s="5"/>
      <c r="T4" s="9"/>
      <c r="U4" s="5"/>
      <c r="V4" s="128"/>
      <c r="W4" s="128"/>
      <c r="X4" s="128"/>
      <c r="Y4" s="15"/>
    </row>
    <row r="5" spans="1:27" ht="35.25" customHeight="1" x14ac:dyDescent="0.15">
      <c r="A5" s="15"/>
      <c r="B5" s="15"/>
      <c r="C5" s="15"/>
      <c r="D5" s="15"/>
      <c r="E5" s="15"/>
      <c r="F5" s="15"/>
      <c r="G5" s="15"/>
      <c r="H5" s="15"/>
      <c r="I5" s="15"/>
      <c r="L5" s="10"/>
      <c r="M5" s="6"/>
      <c r="N5" s="10"/>
      <c r="O5" s="6"/>
      <c r="P5" s="10"/>
      <c r="Q5" s="6"/>
      <c r="R5" s="13"/>
      <c r="S5" s="6"/>
      <c r="T5" s="10"/>
      <c r="U5" s="6"/>
      <c r="V5" s="129" t="s">
        <v>1</v>
      </c>
      <c r="W5" s="145"/>
      <c r="X5" s="146"/>
      <c r="Y5" s="146"/>
    </row>
    <row r="6" spans="1:27" ht="15" customHeight="1" thickBot="1" x14ac:dyDescent="0.2">
      <c r="A6" s="2"/>
      <c r="B6" s="2"/>
      <c r="C6" s="2"/>
      <c r="D6" s="2"/>
      <c r="E6" s="2"/>
      <c r="F6" s="2"/>
      <c r="G6" s="2"/>
      <c r="H6" s="2"/>
      <c r="I6" s="2"/>
      <c r="J6" s="2"/>
      <c r="K6" s="2"/>
      <c r="L6" s="11"/>
      <c r="M6" s="7"/>
      <c r="N6" s="11"/>
      <c r="O6" s="7"/>
      <c r="P6" s="11"/>
      <c r="Q6" s="7"/>
      <c r="R6" s="14"/>
      <c r="S6" s="7"/>
      <c r="T6" s="11"/>
      <c r="U6" s="7"/>
      <c r="V6" s="131"/>
      <c r="W6" s="131"/>
      <c r="X6" s="136"/>
      <c r="Y6" s="3"/>
    </row>
    <row r="7" spans="1:27" ht="18" customHeight="1" x14ac:dyDescent="0.15">
      <c r="A7" s="147" t="s">
        <v>2</v>
      </c>
      <c r="B7" s="148"/>
      <c r="C7" s="148"/>
      <c r="D7" s="148"/>
      <c r="E7" s="148"/>
      <c r="F7" s="149" t="s">
        <v>3</v>
      </c>
      <c r="G7" s="150"/>
      <c r="H7" s="150"/>
      <c r="I7" s="150"/>
      <c r="J7" s="150"/>
      <c r="K7" s="151"/>
      <c r="L7" s="152" t="s">
        <v>22</v>
      </c>
      <c r="M7" s="153"/>
      <c r="N7" s="153"/>
      <c r="O7" s="153"/>
      <c r="P7" s="153"/>
      <c r="Q7" s="153"/>
      <c r="R7" s="153"/>
      <c r="S7" s="153"/>
      <c r="T7" s="153"/>
      <c r="U7" s="153"/>
      <c r="V7" s="153"/>
      <c r="W7" s="153"/>
      <c r="X7" s="154"/>
      <c r="Y7" s="155" t="s">
        <v>4</v>
      </c>
    </row>
    <row r="8" spans="1:27" ht="18" customHeight="1" x14ac:dyDescent="0.15">
      <c r="A8" s="158" t="s">
        <v>5</v>
      </c>
      <c r="B8" s="139" t="s">
        <v>6</v>
      </c>
      <c r="C8" s="140"/>
      <c r="D8" s="140"/>
      <c r="E8" s="140"/>
      <c r="F8" s="158" t="s">
        <v>7</v>
      </c>
      <c r="G8" s="160"/>
      <c r="H8" s="162" t="s">
        <v>8</v>
      </c>
      <c r="I8" s="160"/>
      <c r="J8" s="164" t="s">
        <v>9</v>
      </c>
      <c r="K8" s="165"/>
      <c r="L8" s="168" t="s">
        <v>23</v>
      </c>
      <c r="M8" s="169"/>
      <c r="N8" s="169"/>
      <c r="O8" s="169"/>
      <c r="P8" s="169"/>
      <c r="Q8" s="169"/>
      <c r="R8" s="169"/>
      <c r="S8" s="169"/>
      <c r="T8" s="169"/>
      <c r="U8" s="170"/>
      <c r="V8" s="174" t="s">
        <v>10</v>
      </c>
      <c r="W8" s="139" t="s">
        <v>25</v>
      </c>
      <c r="X8" s="140"/>
      <c r="Y8" s="156"/>
    </row>
    <row r="9" spans="1:27" ht="18" customHeight="1" thickBot="1" x14ac:dyDescent="0.2">
      <c r="A9" s="159"/>
      <c r="B9" s="141" t="s">
        <v>11</v>
      </c>
      <c r="C9" s="142"/>
      <c r="D9" s="143"/>
      <c r="E9" s="16" t="s">
        <v>6</v>
      </c>
      <c r="F9" s="159"/>
      <c r="G9" s="161"/>
      <c r="H9" s="163"/>
      <c r="I9" s="161"/>
      <c r="J9" s="166"/>
      <c r="K9" s="167"/>
      <c r="L9" s="171"/>
      <c r="M9" s="172"/>
      <c r="N9" s="172"/>
      <c r="O9" s="172"/>
      <c r="P9" s="172"/>
      <c r="Q9" s="172"/>
      <c r="R9" s="172"/>
      <c r="S9" s="172"/>
      <c r="T9" s="172"/>
      <c r="U9" s="173"/>
      <c r="V9" s="175"/>
      <c r="W9" s="130" t="s">
        <v>26</v>
      </c>
      <c r="X9" s="130" t="s">
        <v>27</v>
      </c>
      <c r="Y9" s="157"/>
    </row>
    <row r="10" spans="1:27" ht="72" customHeight="1" thickBot="1" x14ac:dyDescent="0.2">
      <c r="A10" s="26"/>
      <c r="B10" s="27"/>
      <c r="C10" s="29" t="s">
        <v>37</v>
      </c>
      <c r="D10" s="28"/>
      <c r="E10" s="23">
        <f>D10-B10</f>
        <v>0</v>
      </c>
      <c r="F10" s="24">
        <f>H10+J10</f>
        <v>0</v>
      </c>
      <c r="G10" s="17" t="s">
        <v>12</v>
      </c>
      <c r="H10" s="25"/>
      <c r="I10" s="17" t="s">
        <v>12</v>
      </c>
      <c r="J10" s="25"/>
      <c r="K10" s="18" t="s">
        <v>12</v>
      </c>
      <c r="L10" s="36" t="s">
        <v>325</v>
      </c>
      <c r="M10" s="19" t="s">
        <v>33</v>
      </c>
      <c r="N10" s="37" t="s">
        <v>327</v>
      </c>
      <c r="O10" s="20" t="s">
        <v>326</v>
      </c>
      <c r="P10" s="36" t="s">
        <v>158</v>
      </c>
      <c r="Q10" s="21" t="s">
        <v>34</v>
      </c>
      <c r="R10" s="37" t="s">
        <v>159</v>
      </c>
      <c r="S10" s="21" t="s">
        <v>35</v>
      </c>
      <c r="T10" s="37" t="s">
        <v>159</v>
      </c>
      <c r="U10" s="21" t="s">
        <v>36</v>
      </c>
      <c r="V10" s="133"/>
      <c r="W10" s="133"/>
      <c r="X10" s="137"/>
      <c r="Y10" s="22"/>
    </row>
    <row r="11" spans="1:27" ht="72" customHeight="1" thickBot="1" x14ac:dyDescent="0.2">
      <c r="A11" s="26"/>
      <c r="B11" s="27"/>
      <c r="C11" s="29" t="s">
        <v>37</v>
      </c>
      <c r="D11" s="28"/>
      <c r="E11" s="23">
        <f t="shared" ref="E11:E59" si="0">D11-B11</f>
        <v>0</v>
      </c>
      <c r="F11" s="24">
        <f t="shared" ref="F11:F59" si="1">H11+J11</f>
        <v>0</v>
      </c>
      <c r="G11" s="17" t="s">
        <v>12</v>
      </c>
      <c r="H11" s="25"/>
      <c r="I11" s="17" t="s">
        <v>12</v>
      </c>
      <c r="J11" s="25"/>
      <c r="K11" s="18" t="s">
        <v>12</v>
      </c>
      <c r="L11" s="36" t="s">
        <v>325</v>
      </c>
      <c r="M11" s="19" t="s">
        <v>33</v>
      </c>
      <c r="N11" s="37" t="s">
        <v>327</v>
      </c>
      <c r="O11" s="20" t="s">
        <v>326</v>
      </c>
      <c r="P11" s="36" t="s">
        <v>158</v>
      </c>
      <c r="Q11" s="21" t="s">
        <v>34</v>
      </c>
      <c r="R11" s="37" t="s">
        <v>159</v>
      </c>
      <c r="S11" s="21" t="s">
        <v>35</v>
      </c>
      <c r="T11" s="37" t="s">
        <v>159</v>
      </c>
      <c r="U11" s="21" t="s">
        <v>36</v>
      </c>
      <c r="V11" s="133"/>
      <c r="W11" s="133"/>
      <c r="X11" s="137"/>
      <c r="Y11" s="22"/>
    </row>
    <row r="12" spans="1:27" ht="72" customHeight="1" thickBot="1" x14ac:dyDescent="0.2">
      <c r="A12" s="26"/>
      <c r="B12" s="27"/>
      <c r="C12" s="29" t="s">
        <v>37</v>
      </c>
      <c r="D12" s="28"/>
      <c r="E12" s="23">
        <f t="shared" si="0"/>
        <v>0</v>
      </c>
      <c r="F12" s="24">
        <f t="shared" si="1"/>
        <v>0</v>
      </c>
      <c r="G12" s="17" t="s">
        <v>12</v>
      </c>
      <c r="H12" s="25"/>
      <c r="I12" s="17" t="s">
        <v>12</v>
      </c>
      <c r="J12" s="25"/>
      <c r="K12" s="18" t="s">
        <v>12</v>
      </c>
      <c r="L12" s="36" t="s">
        <v>325</v>
      </c>
      <c r="M12" s="19" t="s">
        <v>33</v>
      </c>
      <c r="N12" s="37" t="s">
        <v>327</v>
      </c>
      <c r="O12" s="20" t="s">
        <v>326</v>
      </c>
      <c r="P12" s="36" t="s">
        <v>158</v>
      </c>
      <c r="Q12" s="21" t="s">
        <v>34</v>
      </c>
      <c r="R12" s="37" t="s">
        <v>159</v>
      </c>
      <c r="S12" s="21" t="s">
        <v>35</v>
      </c>
      <c r="T12" s="37" t="s">
        <v>159</v>
      </c>
      <c r="U12" s="21" t="s">
        <v>36</v>
      </c>
      <c r="V12" s="133"/>
      <c r="W12" s="133"/>
      <c r="X12" s="137"/>
      <c r="Y12" s="22"/>
    </row>
    <row r="13" spans="1:27" ht="72" customHeight="1" thickBot="1" x14ac:dyDescent="0.2">
      <c r="A13" s="26"/>
      <c r="B13" s="27"/>
      <c r="C13" s="29" t="s">
        <v>37</v>
      </c>
      <c r="D13" s="28"/>
      <c r="E13" s="23">
        <f t="shared" si="0"/>
        <v>0</v>
      </c>
      <c r="F13" s="24">
        <f t="shared" si="1"/>
        <v>0</v>
      </c>
      <c r="G13" s="17" t="s">
        <v>12</v>
      </c>
      <c r="H13" s="25"/>
      <c r="I13" s="17" t="s">
        <v>12</v>
      </c>
      <c r="J13" s="25"/>
      <c r="K13" s="18" t="s">
        <v>12</v>
      </c>
      <c r="L13" s="36" t="s">
        <v>325</v>
      </c>
      <c r="M13" s="19" t="s">
        <v>33</v>
      </c>
      <c r="N13" s="37" t="s">
        <v>327</v>
      </c>
      <c r="O13" s="20" t="s">
        <v>326</v>
      </c>
      <c r="P13" s="36" t="s">
        <v>158</v>
      </c>
      <c r="Q13" s="21" t="s">
        <v>34</v>
      </c>
      <c r="R13" s="37" t="s">
        <v>159</v>
      </c>
      <c r="S13" s="21" t="s">
        <v>35</v>
      </c>
      <c r="T13" s="37" t="s">
        <v>159</v>
      </c>
      <c r="U13" s="21" t="s">
        <v>36</v>
      </c>
      <c r="V13" s="133"/>
      <c r="W13" s="133"/>
      <c r="X13" s="137"/>
      <c r="Y13" s="22"/>
    </row>
    <row r="14" spans="1:27" ht="72" customHeight="1" thickBot="1" x14ac:dyDescent="0.2">
      <c r="A14" s="26"/>
      <c r="B14" s="27"/>
      <c r="C14" s="29" t="s">
        <v>37</v>
      </c>
      <c r="D14" s="28"/>
      <c r="E14" s="23">
        <f t="shared" si="0"/>
        <v>0</v>
      </c>
      <c r="F14" s="24">
        <f t="shared" si="1"/>
        <v>0</v>
      </c>
      <c r="G14" s="17" t="s">
        <v>12</v>
      </c>
      <c r="H14" s="25"/>
      <c r="I14" s="17" t="s">
        <v>12</v>
      </c>
      <c r="J14" s="25"/>
      <c r="K14" s="18" t="s">
        <v>12</v>
      </c>
      <c r="L14" s="36" t="s">
        <v>325</v>
      </c>
      <c r="M14" s="19" t="s">
        <v>33</v>
      </c>
      <c r="N14" s="37" t="s">
        <v>327</v>
      </c>
      <c r="O14" s="20" t="s">
        <v>326</v>
      </c>
      <c r="P14" s="36" t="s">
        <v>158</v>
      </c>
      <c r="Q14" s="21" t="s">
        <v>34</v>
      </c>
      <c r="R14" s="37" t="s">
        <v>159</v>
      </c>
      <c r="S14" s="21" t="s">
        <v>35</v>
      </c>
      <c r="T14" s="37" t="s">
        <v>159</v>
      </c>
      <c r="U14" s="21" t="s">
        <v>36</v>
      </c>
      <c r="V14" s="133"/>
      <c r="W14" s="133"/>
      <c r="X14" s="137"/>
      <c r="Y14" s="22"/>
    </row>
    <row r="15" spans="1:27" ht="72" customHeight="1" thickBot="1" x14ac:dyDescent="0.2">
      <c r="A15" s="26"/>
      <c r="B15" s="27"/>
      <c r="C15" s="29" t="s">
        <v>37</v>
      </c>
      <c r="D15" s="28"/>
      <c r="E15" s="23">
        <f t="shared" si="0"/>
        <v>0</v>
      </c>
      <c r="F15" s="24">
        <f t="shared" si="1"/>
        <v>0</v>
      </c>
      <c r="G15" s="17" t="s">
        <v>12</v>
      </c>
      <c r="H15" s="25"/>
      <c r="I15" s="17" t="s">
        <v>12</v>
      </c>
      <c r="J15" s="25"/>
      <c r="K15" s="18" t="s">
        <v>12</v>
      </c>
      <c r="L15" s="36" t="s">
        <v>325</v>
      </c>
      <c r="M15" s="19" t="s">
        <v>33</v>
      </c>
      <c r="N15" s="37" t="s">
        <v>327</v>
      </c>
      <c r="O15" s="20" t="s">
        <v>326</v>
      </c>
      <c r="P15" s="36" t="s">
        <v>158</v>
      </c>
      <c r="Q15" s="21" t="s">
        <v>34</v>
      </c>
      <c r="R15" s="37" t="s">
        <v>159</v>
      </c>
      <c r="S15" s="21" t="s">
        <v>35</v>
      </c>
      <c r="T15" s="37" t="s">
        <v>159</v>
      </c>
      <c r="U15" s="21" t="s">
        <v>36</v>
      </c>
      <c r="V15" s="133"/>
      <c r="W15" s="133"/>
      <c r="X15" s="137"/>
      <c r="Y15" s="22"/>
    </row>
    <row r="16" spans="1:27" ht="72" customHeight="1" thickBot="1" x14ac:dyDescent="0.2">
      <c r="A16" s="26"/>
      <c r="B16" s="27"/>
      <c r="C16" s="29" t="s">
        <v>37</v>
      </c>
      <c r="D16" s="28"/>
      <c r="E16" s="23">
        <f t="shared" si="0"/>
        <v>0</v>
      </c>
      <c r="F16" s="24">
        <f t="shared" si="1"/>
        <v>0</v>
      </c>
      <c r="G16" s="17" t="s">
        <v>12</v>
      </c>
      <c r="H16" s="25"/>
      <c r="I16" s="17" t="s">
        <v>12</v>
      </c>
      <c r="J16" s="25"/>
      <c r="K16" s="18" t="s">
        <v>12</v>
      </c>
      <c r="L16" s="36" t="s">
        <v>325</v>
      </c>
      <c r="M16" s="19" t="s">
        <v>33</v>
      </c>
      <c r="N16" s="37" t="s">
        <v>327</v>
      </c>
      <c r="O16" s="20" t="s">
        <v>326</v>
      </c>
      <c r="P16" s="36" t="s">
        <v>158</v>
      </c>
      <c r="Q16" s="21" t="s">
        <v>34</v>
      </c>
      <c r="R16" s="37" t="s">
        <v>159</v>
      </c>
      <c r="S16" s="21" t="s">
        <v>35</v>
      </c>
      <c r="T16" s="37" t="s">
        <v>159</v>
      </c>
      <c r="U16" s="21" t="s">
        <v>36</v>
      </c>
      <c r="V16" s="133"/>
      <c r="W16" s="133"/>
      <c r="X16" s="137"/>
      <c r="Y16" s="22"/>
    </row>
    <row r="17" spans="1:25" ht="72" customHeight="1" thickBot="1" x14ac:dyDescent="0.2">
      <c r="A17" s="26"/>
      <c r="B17" s="27"/>
      <c r="C17" s="29" t="s">
        <v>37</v>
      </c>
      <c r="D17" s="28"/>
      <c r="E17" s="23">
        <f t="shared" si="0"/>
        <v>0</v>
      </c>
      <c r="F17" s="24">
        <f t="shared" si="1"/>
        <v>0</v>
      </c>
      <c r="G17" s="17" t="s">
        <v>12</v>
      </c>
      <c r="H17" s="25"/>
      <c r="I17" s="17" t="s">
        <v>12</v>
      </c>
      <c r="J17" s="25"/>
      <c r="K17" s="18" t="s">
        <v>12</v>
      </c>
      <c r="L17" s="36" t="s">
        <v>325</v>
      </c>
      <c r="M17" s="19" t="s">
        <v>33</v>
      </c>
      <c r="N17" s="37" t="s">
        <v>327</v>
      </c>
      <c r="O17" s="20" t="s">
        <v>326</v>
      </c>
      <c r="P17" s="36" t="s">
        <v>158</v>
      </c>
      <c r="Q17" s="21" t="s">
        <v>34</v>
      </c>
      <c r="R17" s="37" t="s">
        <v>159</v>
      </c>
      <c r="S17" s="21" t="s">
        <v>35</v>
      </c>
      <c r="T17" s="37" t="s">
        <v>159</v>
      </c>
      <c r="U17" s="21" t="s">
        <v>36</v>
      </c>
      <c r="V17" s="133"/>
      <c r="W17" s="133"/>
      <c r="X17" s="137"/>
      <c r="Y17" s="22"/>
    </row>
    <row r="18" spans="1:25" ht="72" customHeight="1" thickBot="1" x14ac:dyDescent="0.2">
      <c r="A18" s="26"/>
      <c r="B18" s="27"/>
      <c r="C18" s="29" t="s">
        <v>37</v>
      </c>
      <c r="D18" s="28"/>
      <c r="E18" s="23">
        <f t="shared" si="0"/>
        <v>0</v>
      </c>
      <c r="F18" s="24">
        <f t="shared" si="1"/>
        <v>0</v>
      </c>
      <c r="G18" s="17" t="s">
        <v>12</v>
      </c>
      <c r="H18" s="25"/>
      <c r="I18" s="17" t="s">
        <v>12</v>
      </c>
      <c r="J18" s="25"/>
      <c r="K18" s="18" t="s">
        <v>12</v>
      </c>
      <c r="L18" s="36" t="s">
        <v>325</v>
      </c>
      <c r="M18" s="19" t="s">
        <v>33</v>
      </c>
      <c r="N18" s="37" t="s">
        <v>327</v>
      </c>
      <c r="O18" s="20" t="s">
        <v>326</v>
      </c>
      <c r="P18" s="36" t="s">
        <v>158</v>
      </c>
      <c r="Q18" s="21" t="s">
        <v>34</v>
      </c>
      <c r="R18" s="37" t="s">
        <v>159</v>
      </c>
      <c r="S18" s="21" t="s">
        <v>35</v>
      </c>
      <c r="T18" s="37" t="s">
        <v>159</v>
      </c>
      <c r="U18" s="21" t="s">
        <v>36</v>
      </c>
      <c r="V18" s="133"/>
      <c r="W18" s="133"/>
      <c r="X18" s="137"/>
      <c r="Y18" s="22"/>
    </row>
    <row r="19" spans="1:25" ht="72" customHeight="1" thickBot="1" x14ac:dyDescent="0.2">
      <c r="A19" s="26"/>
      <c r="B19" s="27"/>
      <c r="C19" s="29" t="s">
        <v>37</v>
      </c>
      <c r="D19" s="28"/>
      <c r="E19" s="23">
        <f t="shared" si="0"/>
        <v>0</v>
      </c>
      <c r="F19" s="24">
        <f t="shared" si="1"/>
        <v>0</v>
      </c>
      <c r="G19" s="17" t="s">
        <v>12</v>
      </c>
      <c r="H19" s="25"/>
      <c r="I19" s="17" t="s">
        <v>12</v>
      </c>
      <c r="J19" s="25"/>
      <c r="K19" s="18" t="s">
        <v>12</v>
      </c>
      <c r="L19" s="36" t="s">
        <v>325</v>
      </c>
      <c r="M19" s="19" t="s">
        <v>33</v>
      </c>
      <c r="N19" s="37" t="s">
        <v>327</v>
      </c>
      <c r="O19" s="20" t="s">
        <v>326</v>
      </c>
      <c r="P19" s="36" t="s">
        <v>158</v>
      </c>
      <c r="Q19" s="21" t="s">
        <v>34</v>
      </c>
      <c r="R19" s="37" t="s">
        <v>159</v>
      </c>
      <c r="S19" s="21" t="s">
        <v>35</v>
      </c>
      <c r="T19" s="37" t="s">
        <v>159</v>
      </c>
      <c r="U19" s="21" t="s">
        <v>36</v>
      </c>
      <c r="V19" s="133"/>
      <c r="W19" s="133"/>
      <c r="X19" s="137"/>
      <c r="Y19" s="22"/>
    </row>
    <row r="20" spans="1:25" ht="72" customHeight="1" thickBot="1" x14ac:dyDescent="0.2">
      <c r="A20" s="26"/>
      <c r="B20" s="27"/>
      <c r="C20" s="29" t="s">
        <v>37</v>
      </c>
      <c r="D20" s="28"/>
      <c r="E20" s="23">
        <f t="shared" si="0"/>
        <v>0</v>
      </c>
      <c r="F20" s="24">
        <f t="shared" si="1"/>
        <v>0</v>
      </c>
      <c r="G20" s="17" t="s">
        <v>12</v>
      </c>
      <c r="H20" s="25"/>
      <c r="I20" s="17" t="s">
        <v>12</v>
      </c>
      <c r="J20" s="25"/>
      <c r="K20" s="18" t="s">
        <v>12</v>
      </c>
      <c r="L20" s="36" t="s">
        <v>325</v>
      </c>
      <c r="M20" s="19" t="s">
        <v>33</v>
      </c>
      <c r="N20" s="37" t="s">
        <v>327</v>
      </c>
      <c r="O20" s="20" t="s">
        <v>326</v>
      </c>
      <c r="P20" s="36" t="s">
        <v>158</v>
      </c>
      <c r="Q20" s="21" t="s">
        <v>34</v>
      </c>
      <c r="R20" s="37" t="s">
        <v>159</v>
      </c>
      <c r="S20" s="21" t="s">
        <v>35</v>
      </c>
      <c r="T20" s="37" t="s">
        <v>159</v>
      </c>
      <c r="U20" s="21" t="s">
        <v>36</v>
      </c>
      <c r="V20" s="133"/>
      <c r="W20" s="133"/>
      <c r="X20" s="137"/>
      <c r="Y20" s="22"/>
    </row>
    <row r="21" spans="1:25" ht="72" customHeight="1" thickBot="1" x14ac:dyDescent="0.2">
      <c r="A21" s="26"/>
      <c r="B21" s="27"/>
      <c r="C21" s="29" t="s">
        <v>37</v>
      </c>
      <c r="D21" s="28"/>
      <c r="E21" s="23">
        <f t="shared" si="0"/>
        <v>0</v>
      </c>
      <c r="F21" s="24">
        <f t="shared" si="1"/>
        <v>0</v>
      </c>
      <c r="G21" s="17" t="s">
        <v>12</v>
      </c>
      <c r="H21" s="25"/>
      <c r="I21" s="17" t="s">
        <v>12</v>
      </c>
      <c r="J21" s="25"/>
      <c r="K21" s="18" t="s">
        <v>12</v>
      </c>
      <c r="L21" s="36" t="s">
        <v>325</v>
      </c>
      <c r="M21" s="19" t="s">
        <v>33</v>
      </c>
      <c r="N21" s="37" t="s">
        <v>327</v>
      </c>
      <c r="O21" s="20" t="s">
        <v>326</v>
      </c>
      <c r="P21" s="36" t="s">
        <v>158</v>
      </c>
      <c r="Q21" s="21" t="s">
        <v>34</v>
      </c>
      <c r="R21" s="37" t="s">
        <v>159</v>
      </c>
      <c r="S21" s="21" t="s">
        <v>35</v>
      </c>
      <c r="T21" s="37" t="s">
        <v>159</v>
      </c>
      <c r="U21" s="21" t="s">
        <v>36</v>
      </c>
      <c r="V21" s="133"/>
      <c r="W21" s="133"/>
      <c r="X21" s="137"/>
      <c r="Y21" s="22"/>
    </row>
    <row r="22" spans="1:25" ht="72" customHeight="1" thickBot="1" x14ac:dyDescent="0.2">
      <c r="A22" s="26"/>
      <c r="B22" s="27"/>
      <c r="C22" s="29" t="s">
        <v>37</v>
      </c>
      <c r="D22" s="28"/>
      <c r="E22" s="23">
        <f t="shared" si="0"/>
        <v>0</v>
      </c>
      <c r="F22" s="24">
        <f t="shared" si="1"/>
        <v>0</v>
      </c>
      <c r="G22" s="17" t="s">
        <v>12</v>
      </c>
      <c r="H22" s="25"/>
      <c r="I22" s="17" t="s">
        <v>12</v>
      </c>
      <c r="J22" s="25"/>
      <c r="K22" s="18" t="s">
        <v>12</v>
      </c>
      <c r="L22" s="36" t="s">
        <v>325</v>
      </c>
      <c r="M22" s="19" t="s">
        <v>33</v>
      </c>
      <c r="N22" s="37" t="s">
        <v>327</v>
      </c>
      <c r="O22" s="20" t="s">
        <v>326</v>
      </c>
      <c r="P22" s="36" t="s">
        <v>158</v>
      </c>
      <c r="Q22" s="21" t="s">
        <v>34</v>
      </c>
      <c r="R22" s="37" t="s">
        <v>159</v>
      </c>
      <c r="S22" s="21" t="s">
        <v>35</v>
      </c>
      <c r="T22" s="37" t="s">
        <v>159</v>
      </c>
      <c r="U22" s="21" t="s">
        <v>36</v>
      </c>
      <c r="V22" s="133"/>
      <c r="W22" s="133"/>
      <c r="X22" s="137"/>
      <c r="Y22" s="22"/>
    </row>
    <row r="23" spans="1:25" ht="72" customHeight="1" thickBot="1" x14ac:dyDescent="0.2">
      <c r="A23" s="26"/>
      <c r="B23" s="27"/>
      <c r="C23" s="29" t="s">
        <v>37</v>
      </c>
      <c r="D23" s="28"/>
      <c r="E23" s="23">
        <f t="shared" si="0"/>
        <v>0</v>
      </c>
      <c r="F23" s="24">
        <f t="shared" si="1"/>
        <v>0</v>
      </c>
      <c r="G23" s="17" t="s">
        <v>12</v>
      </c>
      <c r="H23" s="25"/>
      <c r="I23" s="17" t="s">
        <v>12</v>
      </c>
      <c r="J23" s="25"/>
      <c r="K23" s="18" t="s">
        <v>12</v>
      </c>
      <c r="L23" s="36" t="s">
        <v>325</v>
      </c>
      <c r="M23" s="19" t="s">
        <v>33</v>
      </c>
      <c r="N23" s="37" t="s">
        <v>327</v>
      </c>
      <c r="O23" s="20" t="s">
        <v>326</v>
      </c>
      <c r="P23" s="36" t="s">
        <v>158</v>
      </c>
      <c r="Q23" s="21" t="s">
        <v>34</v>
      </c>
      <c r="R23" s="37" t="s">
        <v>159</v>
      </c>
      <c r="S23" s="21" t="s">
        <v>35</v>
      </c>
      <c r="T23" s="37" t="s">
        <v>159</v>
      </c>
      <c r="U23" s="21" t="s">
        <v>36</v>
      </c>
      <c r="V23" s="133"/>
      <c r="W23" s="133"/>
      <c r="X23" s="137"/>
      <c r="Y23" s="22"/>
    </row>
    <row r="24" spans="1:25" ht="72" customHeight="1" thickBot="1" x14ac:dyDescent="0.2">
      <c r="A24" s="26"/>
      <c r="B24" s="27"/>
      <c r="C24" s="29" t="s">
        <v>37</v>
      </c>
      <c r="D24" s="28"/>
      <c r="E24" s="23">
        <f t="shared" si="0"/>
        <v>0</v>
      </c>
      <c r="F24" s="24">
        <f t="shared" si="1"/>
        <v>0</v>
      </c>
      <c r="G24" s="17" t="s">
        <v>12</v>
      </c>
      <c r="H24" s="25"/>
      <c r="I24" s="17" t="s">
        <v>12</v>
      </c>
      <c r="J24" s="25"/>
      <c r="K24" s="18" t="s">
        <v>12</v>
      </c>
      <c r="L24" s="36" t="s">
        <v>325</v>
      </c>
      <c r="M24" s="19" t="s">
        <v>33</v>
      </c>
      <c r="N24" s="37" t="s">
        <v>327</v>
      </c>
      <c r="O24" s="20" t="s">
        <v>326</v>
      </c>
      <c r="P24" s="36" t="s">
        <v>158</v>
      </c>
      <c r="Q24" s="21" t="s">
        <v>34</v>
      </c>
      <c r="R24" s="37" t="s">
        <v>159</v>
      </c>
      <c r="S24" s="21" t="s">
        <v>35</v>
      </c>
      <c r="T24" s="37" t="s">
        <v>159</v>
      </c>
      <c r="U24" s="21" t="s">
        <v>36</v>
      </c>
      <c r="V24" s="133"/>
      <c r="W24" s="133"/>
      <c r="X24" s="137"/>
      <c r="Y24" s="22"/>
    </row>
    <row r="25" spans="1:25" ht="72" customHeight="1" thickBot="1" x14ac:dyDescent="0.2">
      <c r="A25" s="26"/>
      <c r="B25" s="27"/>
      <c r="C25" s="29" t="s">
        <v>37</v>
      </c>
      <c r="D25" s="28"/>
      <c r="E25" s="23">
        <f t="shared" si="0"/>
        <v>0</v>
      </c>
      <c r="F25" s="24">
        <f t="shared" si="1"/>
        <v>0</v>
      </c>
      <c r="G25" s="17" t="s">
        <v>12</v>
      </c>
      <c r="H25" s="25"/>
      <c r="I25" s="17" t="s">
        <v>12</v>
      </c>
      <c r="J25" s="25"/>
      <c r="K25" s="18" t="s">
        <v>12</v>
      </c>
      <c r="L25" s="36" t="s">
        <v>325</v>
      </c>
      <c r="M25" s="19" t="s">
        <v>33</v>
      </c>
      <c r="N25" s="37" t="s">
        <v>327</v>
      </c>
      <c r="O25" s="20" t="s">
        <v>326</v>
      </c>
      <c r="P25" s="36" t="s">
        <v>158</v>
      </c>
      <c r="Q25" s="21" t="s">
        <v>34</v>
      </c>
      <c r="R25" s="37" t="s">
        <v>159</v>
      </c>
      <c r="S25" s="21" t="s">
        <v>35</v>
      </c>
      <c r="T25" s="37" t="s">
        <v>159</v>
      </c>
      <c r="U25" s="21" t="s">
        <v>36</v>
      </c>
      <c r="V25" s="133"/>
      <c r="W25" s="133"/>
      <c r="X25" s="137"/>
      <c r="Y25" s="22"/>
    </row>
    <row r="26" spans="1:25" ht="72" customHeight="1" thickBot="1" x14ac:dyDescent="0.2">
      <c r="A26" s="26"/>
      <c r="B26" s="27"/>
      <c r="C26" s="29" t="s">
        <v>37</v>
      </c>
      <c r="D26" s="28"/>
      <c r="E26" s="23">
        <f t="shared" si="0"/>
        <v>0</v>
      </c>
      <c r="F26" s="24">
        <f t="shared" si="1"/>
        <v>0</v>
      </c>
      <c r="G26" s="17" t="s">
        <v>12</v>
      </c>
      <c r="H26" s="25"/>
      <c r="I26" s="17" t="s">
        <v>12</v>
      </c>
      <c r="J26" s="25"/>
      <c r="K26" s="18" t="s">
        <v>12</v>
      </c>
      <c r="L26" s="36" t="s">
        <v>325</v>
      </c>
      <c r="M26" s="19" t="s">
        <v>33</v>
      </c>
      <c r="N26" s="37" t="s">
        <v>327</v>
      </c>
      <c r="O26" s="20" t="s">
        <v>326</v>
      </c>
      <c r="P26" s="36" t="s">
        <v>158</v>
      </c>
      <c r="Q26" s="21" t="s">
        <v>34</v>
      </c>
      <c r="R26" s="37" t="s">
        <v>159</v>
      </c>
      <c r="S26" s="21" t="s">
        <v>35</v>
      </c>
      <c r="T26" s="37" t="s">
        <v>159</v>
      </c>
      <c r="U26" s="21" t="s">
        <v>36</v>
      </c>
      <c r="V26" s="133"/>
      <c r="W26" s="133"/>
      <c r="X26" s="137"/>
      <c r="Y26" s="22"/>
    </row>
    <row r="27" spans="1:25" ht="72" customHeight="1" thickBot="1" x14ac:dyDescent="0.2">
      <c r="A27" s="26"/>
      <c r="B27" s="27"/>
      <c r="C27" s="29" t="s">
        <v>37</v>
      </c>
      <c r="D27" s="28"/>
      <c r="E27" s="23">
        <f t="shared" si="0"/>
        <v>0</v>
      </c>
      <c r="F27" s="24">
        <f t="shared" si="1"/>
        <v>0</v>
      </c>
      <c r="G27" s="17" t="s">
        <v>12</v>
      </c>
      <c r="H27" s="25"/>
      <c r="I27" s="17" t="s">
        <v>12</v>
      </c>
      <c r="J27" s="25"/>
      <c r="K27" s="18" t="s">
        <v>12</v>
      </c>
      <c r="L27" s="36" t="s">
        <v>325</v>
      </c>
      <c r="M27" s="19" t="s">
        <v>33</v>
      </c>
      <c r="N27" s="37" t="s">
        <v>327</v>
      </c>
      <c r="O27" s="20" t="s">
        <v>326</v>
      </c>
      <c r="P27" s="36" t="s">
        <v>158</v>
      </c>
      <c r="Q27" s="21" t="s">
        <v>34</v>
      </c>
      <c r="R27" s="37" t="s">
        <v>159</v>
      </c>
      <c r="S27" s="21" t="s">
        <v>35</v>
      </c>
      <c r="T27" s="37" t="s">
        <v>159</v>
      </c>
      <c r="U27" s="21" t="s">
        <v>36</v>
      </c>
      <c r="V27" s="133"/>
      <c r="W27" s="133"/>
      <c r="X27" s="137"/>
      <c r="Y27" s="22"/>
    </row>
    <row r="28" spans="1:25" ht="72" customHeight="1" thickBot="1" x14ac:dyDescent="0.2">
      <c r="A28" s="26"/>
      <c r="B28" s="27"/>
      <c r="C28" s="29" t="s">
        <v>37</v>
      </c>
      <c r="D28" s="28"/>
      <c r="E28" s="23">
        <f t="shared" si="0"/>
        <v>0</v>
      </c>
      <c r="F28" s="24">
        <f t="shared" si="1"/>
        <v>0</v>
      </c>
      <c r="G28" s="17" t="s">
        <v>12</v>
      </c>
      <c r="H28" s="25"/>
      <c r="I28" s="17" t="s">
        <v>12</v>
      </c>
      <c r="J28" s="25"/>
      <c r="K28" s="18" t="s">
        <v>12</v>
      </c>
      <c r="L28" s="36" t="s">
        <v>325</v>
      </c>
      <c r="M28" s="19" t="s">
        <v>33</v>
      </c>
      <c r="N28" s="37" t="s">
        <v>327</v>
      </c>
      <c r="O28" s="20" t="s">
        <v>326</v>
      </c>
      <c r="P28" s="36" t="s">
        <v>158</v>
      </c>
      <c r="Q28" s="21" t="s">
        <v>34</v>
      </c>
      <c r="R28" s="37" t="s">
        <v>159</v>
      </c>
      <c r="S28" s="21" t="s">
        <v>35</v>
      </c>
      <c r="T28" s="37" t="s">
        <v>159</v>
      </c>
      <c r="U28" s="21" t="s">
        <v>36</v>
      </c>
      <c r="V28" s="133"/>
      <c r="W28" s="133"/>
      <c r="X28" s="137"/>
      <c r="Y28" s="22"/>
    </row>
    <row r="29" spans="1:25" ht="72" customHeight="1" thickBot="1" x14ac:dyDescent="0.2">
      <c r="A29" s="26"/>
      <c r="B29" s="27"/>
      <c r="C29" s="29" t="s">
        <v>37</v>
      </c>
      <c r="D29" s="28"/>
      <c r="E29" s="23">
        <f t="shared" si="0"/>
        <v>0</v>
      </c>
      <c r="F29" s="24">
        <f t="shared" si="1"/>
        <v>0</v>
      </c>
      <c r="G29" s="17" t="s">
        <v>12</v>
      </c>
      <c r="H29" s="25"/>
      <c r="I29" s="17" t="s">
        <v>12</v>
      </c>
      <c r="J29" s="25"/>
      <c r="K29" s="18" t="s">
        <v>12</v>
      </c>
      <c r="L29" s="36" t="s">
        <v>325</v>
      </c>
      <c r="M29" s="19" t="s">
        <v>33</v>
      </c>
      <c r="N29" s="37" t="s">
        <v>327</v>
      </c>
      <c r="O29" s="20" t="s">
        <v>326</v>
      </c>
      <c r="P29" s="36" t="s">
        <v>158</v>
      </c>
      <c r="Q29" s="21" t="s">
        <v>34</v>
      </c>
      <c r="R29" s="37" t="s">
        <v>159</v>
      </c>
      <c r="S29" s="21" t="s">
        <v>35</v>
      </c>
      <c r="T29" s="37" t="s">
        <v>159</v>
      </c>
      <c r="U29" s="21" t="s">
        <v>36</v>
      </c>
      <c r="V29" s="133"/>
      <c r="W29" s="133"/>
      <c r="X29" s="137"/>
      <c r="Y29" s="22"/>
    </row>
    <row r="30" spans="1:25" ht="72" customHeight="1" thickBot="1" x14ac:dyDescent="0.2">
      <c r="A30" s="26"/>
      <c r="B30" s="27"/>
      <c r="C30" s="29" t="s">
        <v>37</v>
      </c>
      <c r="D30" s="28"/>
      <c r="E30" s="23">
        <f t="shared" si="0"/>
        <v>0</v>
      </c>
      <c r="F30" s="24">
        <f t="shared" si="1"/>
        <v>0</v>
      </c>
      <c r="G30" s="17" t="s">
        <v>12</v>
      </c>
      <c r="H30" s="25"/>
      <c r="I30" s="17" t="s">
        <v>12</v>
      </c>
      <c r="J30" s="25"/>
      <c r="K30" s="18" t="s">
        <v>12</v>
      </c>
      <c r="L30" s="36" t="s">
        <v>325</v>
      </c>
      <c r="M30" s="19" t="s">
        <v>33</v>
      </c>
      <c r="N30" s="37" t="s">
        <v>327</v>
      </c>
      <c r="O30" s="20" t="s">
        <v>326</v>
      </c>
      <c r="P30" s="36" t="s">
        <v>158</v>
      </c>
      <c r="Q30" s="21" t="s">
        <v>34</v>
      </c>
      <c r="R30" s="37" t="s">
        <v>159</v>
      </c>
      <c r="S30" s="21" t="s">
        <v>35</v>
      </c>
      <c r="T30" s="37" t="s">
        <v>159</v>
      </c>
      <c r="U30" s="21" t="s">
        <v>36</v>
      </c>
      <c r="V30" s="133"/>
      <c r="W30" s="133"/>
      <c r="X30" s="137"/>
      <c r="Y30" s="22"/>
    </row>
    <row r="31" spans="1:25" ht="72" customHeight="1" thickBot="1" x14ac:dyDescent="0.2">
      <c r="A31" s="26"/>
      <c r="B31" s="27"/>
      <c r="C31" s="29" t="s">
        <v>37</v>
      </c>
      <c r="D31" s="28"/>
      <c r="E31" s="23">
        <f t="shared" si="0"/>
        <v>0</v>
      </c>
      <c r="F31" s="24">
        <f t="shared" si="1"/>
        <v>0</v>
      </c>
      <c r="G31" s="17" t="s">
        <v>12</v>
      </c>
      <c r="H31" s="25"/>
      <c r="I31" s="17" t="s">
        <v>12</v>
      </c>
      <c r="J31" s="25"/>
      <c r="K31" s="18" t="s">
        <v>12</v>
      </c>
      <c r="L31" s="36" t="s">
        <v>325</v>
      </c>
      <c r="M31" s="19" t="s">
        <v>33</v>
      </c>
      <c r="N31" s="37" t="s">
        <v>327</v>
      </c>
      <c r="O31" s="20" t="s">
        <v>326</v>
      </c>
      <c r="P31" s="36" t="s">
        <v>158</v>
      </c>
      <c r="Q31" s="21" t="s">
        <v>34</v>
      </c>
      <c r="R31" s="37" t="s">
        <v>159</v>
      </c>
      <c r="S31" s="21" t="s">
        <v>35</v>
      </c>
      <c r="T31" s="37" t="s">
        <v>159</v>
      </c>
      <c r="U31" s="21" t="s">
        <v>36</v>
      </c>
      <c r="V31" s="133"/>
      <c r="W31" s="133"/>
      <c r="X31" s="137"/>
      <c r="Y31" s="22"/>
    </row>
    <row r="32" spans="1:25" ht="72" customHeight="1" thickBot="1" x14ac:dyDescent="0.2">
      <c r="A32" s="26"/>
      <c r="B32" s="27"/>
      <c r="C32" s="29" t="s">
        <v>37</v>
      </c>
      <c r="D32" s="28"/>
      <c r="E32" s="23">
        <f t="shared" si="0"/>
        <v>0</v>
      </c>
      <c r="F32" s="24">
        <f t="shared" si="1"/>
        <v>0</v>
      </c>
      <c r="G32" s="17" t="s">
        <v>12</v>
      </c>
      <c r="H32" s="25"/>
      <c r="I32" s="17" t="s">
        <v>12</v>
      </c>
      <c r="J32" s="25"/>
      <c r="K32" s="18" t="s">
        <v>12</v>
      </c>
      <c r="L32" s="36" t="s">
        <v>325</v>
      </c>
      <c r="M32" s="19" t="s">
        <v>33</v>
      </c>
      <c r="N32" s="37" t="s">
        <v>327</v>
      </c>
      <c r="O32" s="20" t="s">
        <v>326</v>
      </c>
      <c r="P32" s="36" t="s">
        <v>158</v>
      </c>
      <c r="Q32" s="21" t="s">
        <v>34</v>
      </c>
      <c r="R32" s="37" t="s">
        <v>159</v>
      </c>
      <c r="S32" s="21" t="s">
        <v>35</v>
      </c>
      <c r="T32" s="37" t="s">
        <v>159</v>
      </c>
      <c r="U32" s="21" t="s">
        <v>36</v>
      </c>
      <c r="V32" s="133"/>
      <c r="W32" s="133"/>
      <c r="X32" s="137"/>
      <c r="Y32" s="22"/>
    </row>
    <row r="33" spans="1:25" ht="72" customHeight="1" thickBot="1" x14ac:dyDescent="0.2">
      <c r="A33" s="26"/>
      <c r="B33" s="27"/>
      <c r="C33" s="29" t="s">
        <v>37</v>
      </c>
      <c r="D33" s="28"/>
      <c r="E33" s="23">
        <f t="shared" si="0"/>
        <v>0</v>
      </c>
      <c r="F33" s="24">
        <f t="shared" si="1"/>
        <v>0</v>
      </c>
      <c r="G33" s="17" t="s">
        <v>12</v>
      </c>
      <c r="H33" s="25"/>
      <c r="I33" s="17" t="s">
        <v>12</v>
      </c>
      <c r="J33" s="25"/>
      <c r="K33" s="18" t="s">
        <v>12</v>
      </c>
      <c r="L33" s="36" t="s">
        <v>325</v>
      </c>
      <c r="M33" s="19" t="s">
        <v>33</v>
      </c>
      <c r="N33" s="37" t="s">
        <v>327</v>
      </c>
      <c r="O33" s="20" t="s">
        <v>326</v>
      </c>
      <c r="P33" s="36" t="s">
        <v>158</v>
      </c>
      <c r="Q33" s="21" t="s">
        <v>34</v>
      </c>
      <c r="R33" s="37" t="s">
        <v>159</v>
      </c>
      <c r="S33" s="21" t="s">
        <v>35</v>
      </c>
      <c r="T33" s="37" t="s">
        <v>159</v>
      </c>
      <c r="U33" s="21" t="s">
        <v>36</v>
      </c>
      <c r="V33" s="133"/>
      <c r="W33" s="133"/>
      <c r="X33" s="137"/>
      <c r="Y33" s="22"/>
    </row>
    <row r="34" spans="1:25" ht="72" customHeight="1" thickBot="1" x14ac:dyDescent="0.2">
      <c r="A34" s="26"/>
      <c r="B34" s="27"/>
      <c r="C34" s="29" t="s">
        <v>37</v>
      </c>
      <c r="D34" s="28"/>
      <c r="E34" s="23">
        <f t="shared" si="0"/>
        <v>0</v>
      </c>
      <c r="F34" s="24">
        <f t="shared" si="1"/>
        <v>0</v>
      </c>
      <c r="G34" s="17" t="s">
        <v>12</v>
      </c>
      <c r="H34" s="25"/>
      <c r="I34" s="17" t="s">
        <v>12</v>
      </c>
      <c r="J34" s="25"/>
      <c r="K34" s="18" t="s">
        <v>12</v>
      </c>
      <c r="L34" s="36" t="s">
        <v>325</v>
      </c>
      <c r="M34" s="19" t="s">
        <v>33</v>
      </c>
      <c r="N34" s="37" t="s">
        <v>327</v>
      </c>
      <c r="O34" s="20" t="s">
        <v>326</v>
      </c>
      <c r="P34" s="36" t="s">
        <v>158</v>
      </c>
      <c r="Q34" s="21" t="s">
        <v>34</v>
      </c>
      <c r="R34" s="37" t="s">
        <v>159</v>
      </c>
      <c r="S34" s="21" t="s">
        <v>35</v>
      </c>
      <c r="T34" s="37" t="s">
        <v>159</v>
      </c>
      <c r="U34" s="21" t="s">
        <v>36</v>
      </c>
      <c r="V34" s="133"/>
      <c r="W34" s="133"/>
      <c r="X34" s="137"/>
      <c r="Y34" s="22"/>
    </row>
    <row r="35" spans="1:25" ht="72" customHeight="1" thickBot="1" x14ac:dyDescent="0.2">
      <c r="A35" s="26"/>
      <c r="B35" s="27"/>
      <c r="C35" s="29" t="s">
        <v>37</v>
      </c>
      <c r="D35" s="28"/>
      <c r="E35" s="23">
        <f t="shared" si="0"/>
        <v>0</v>
      </c>
      <c r="F35" s="24">
        <f t="shared" si="1"/>
        <v>0</v>
      </c>
      <c r="G35" s="17" t="s">
        <v>12</v>
      </c>
      <c r="H35" s="25"/>
      <c r="I35" s="17" t="s">
        <v>12</v>
      </c>
      <c r="J35" s="25"/>
      <c r="K35" s="18" t="s">
        <v>12</v>
      </c>
      <c r="L35" s="36" t="s">
        <v>325</v>
      </c>
      <c r="M35" s="19" t="s">
        <v>33</v>
      </c>
      <c r="N35" s="37" t="s">
        <v>327</v>
      </c>
      <c r="O35" s="20" t="s">
        <v>326</v>
      </c>
      <c r="P35" s="36" t="s">
        <v>158</v>
      </c>
      <c r="Q35" s="21" t="s">
        <v>34</v>
      </c>
      <c r="R35" s="37" t="s">
        <v>159</v>
      </c>
      <c r="S35" s="21" t="s">
        <v>35</v>
      </c>
      <c r="T35" s="37" t="s">
        <v>159</v>
      </c>
      <c r="U35" s="21" t="s">
        <v>36</v>
      </c>
      <c r="V35" s="133"/>
      <c r="W35" s="133"/>
      <c r="X35" s="137"/>
      <c r="Y35" s="22"/>
    </row>
    <row r="36" spans="1:25" ht="72" customHeight="1" thickBot="1" x14ac:dyDescent="0.2">
      <c r="A36" s="26"/>
      <c r="B36" s="27"/>
      <c r="C36" s="29" t="s">
        <v>37</v>
      </c>
      <c r="D36" s="28"/>
      <c r="E36" s="23">
        <f t="shared" si="0"/>
        <v>0</v>
      </c>
      <c r="F36" s="24">
        <f t="shared" si="1"/>
        <v>0</v>
      </c>
      <c r="G36" s="17" t="s">
        <v>12</v>
      </c>
      <c r="H36" s="25"/>
      <c r="I36" s="17" t="s">
        <v>12</v>
      </c>
      <c r="J36" s="25"/>
      <c r="K36" s="18" t="s">
        <v>12</v>
      </c>
      <c r="L36" s="36" t="s">
        <v>325</v>
      </c>
      <c r="M36" s="19" t="s">
        <v>33</v>
      </c>
      <c r="N36" s="37" t="s">
        <v>327</v>
      </c>
      <c r="O36" s="20" t="s">
        <v>326</v>
      </c>
      <c r="P36" s="36" t="s">
        <v>158</v>
      </c>
      <c r="Q36" s="21" t="s">
        <v>34</v>
      </c>
      <c r="R36" s="37" t="s">
        <v>159</v>
      </c>
      <c r="S36" s="21" t="s">
        <v>35</v>
      </c>
      <c r="T36" s="37" t="s">
        <v>159</v>
      </c>
      <c r="U36" s="21" t="s">
        <v>36</v>
      </c>
      <c r="V36" s="133"/>
      <c r="W36" s="133"/>
      <c r="X36" s="137"/>
      <c r="Y36" s="22"/>
    </row>
    <row r="37" spans="1:25" ht="72" customHeight="1" thickBot="1" x14ac:dyDescent="0.2">
      <c r="A37" s="26"/>
      <c r="B37" s="27"/>
      <c r="C37" s="29" t="s">
        <v>37</v>
      </c>
      <c r="D37" s="28"/>
      <c r="E37" s="23">
        <f t="shared" si="0"/>
        <v>0</v>
      </c>
      <c r="F37" s="24">
        <f t="shared" si="1"/>
        <v>0</v>
      </c>
      <c r="G37" s="17" t="s">
        <v>12</v>
      </c>
      <c r="H37" s="25"/>
      <c r="I37" s="17" t="s">
        <v>12</v>
      </c>
      <c r="J37" s="25"/>
      <c r="K37" s="18" t="s">
        <v>12</v>
      </c>
      <c r="L37" s="36" t="s">
        <v>325</v>
      </c>
      <c r="M37" s="19" t="s">
        <v>33</v>
      </c>
      <c r="N37" s="37" t="s">
        <v>327</v>
      </c>
      <c r="O37" s="20" t="s">
        <v>326</v>
      </c>
      <c r="P37" s="36" t="s">
        <v>158</v>
      </c>
      <c r="Q37" s="21" t="s">
        <v>34</v>
      </c>
      <c r="R37" s="37" t="s">
        <v>159</v>
      </c>
      <c r="S37" s="21" t="s">
        <v>35</v>
      </c>
      <c r="T37" s="37" t="s">
        <v>159</v>
      </c>
      <c r="U37" s="21" t="s">
        <v>36</v>
      </c>
      <c r="V37" s="133"/>
      <c r="W37" s="133"/>
      <c r="X37" s="137"/>
      <c r="Y37" s="22"/>
    </row>
    <row r="38" spans="1:25" ht="72" customHeight="1" thickBot="1" x14ac:dyDescent="0.2">
      <c r="A38" s="26"/>
      <c r="B38" s="27"/>
      <c r="C38" s="29" t="s">
        <v>37</v>
      </c>
      <c r="D38" s="28"/>
      <c r="E38" s="23">
        <f t="shared" si="0"/>
        <v>0</v>
      </c>
      <c r="F38" s="24">
        <f t="shared" si="1"/>
        <v>0</v>
      </c>
      <c r="G38" s="17" t="s">
        <v>12</v>
      </c>
      <c r="H38" s="25"/>
      <c r="I38" s="17" t="s">
        <v>12</v>
      </c>
      <c r="J38" s="25"/>
      <c r="K38" s="18" t="s">
        <v>12</v>
      </c>
      <c r="L38" s="36" t="s">
        <v>325</v>
      </c>
      <c r="M38" s="19" t="s">
        <v>33</v>
      </c>
      <c r="N38" s="37" t="s">
        <v>327</v>
      </c>
      <c r="O38" s="20" t="s">
        <v>326</v>
      </c>
      <c r="P38" s="36" t="s">
        <v>158</v>
      </c>
      <c r="Q38" s="21" t="s">
        <v>34</v>
      </c>
      <c r="R38" s="37" t="s">
        <v>159</v>
      </c>
      <c r="S38" s="21" t="s">
        <v>35</v>
      </c>
      <c r="T38" s="37" t="s">
        <v>159</v>
      </c>
      <c r="U38" s="21" t="s">
        <v>36</v>
      </c>
      <c r="V38" s="133"/>
      <c r="W38" s="133"/>
      <c r="X38" s="137"/>
      <c r="Y38" s="22"/>
    </row>
    <row r="39" spans="1:25" ht="72" customHeight="1" thickBot="1" x14ac:dyDescent="0.2">
      <c r="A39" s="26"/>
      <c r="B39" s="27"/>
      <c r="C39" s="29" t="s">
        <v>37</v>
      </c>
      <c r="D39" s="28"/>
      <c r="E39" s="23">
        <f t="shared" si="0"/>
        <v>0</v>
      </c>
      <c r="F39" s="24">
        <f t="shared" si="1"/>
        <v>0</v>
      </c>
      <c r="G39" s="17" t="s">
        <v>12</v>
      </c>
      <c r="H39" s="25"/>
      <c r="I39" s="17" t="s">
        <v>12</v>
      </c>
      <c r="J39" s="25"/>
      <c r="K39" s="18" t="s">
        <v>12</v>
      </c>
      <c r="L39" s="36" t="s">
        <v>325</v>
      </c>
      <c r="M39" s="19" t="s">
        <v>33</v>
      </c>
      <c r="N39" s="37" t="s">
        <v>327</v>
      </c>
      <c r="O39" s="20" t="s">
        <v>326</v>
      </c>
      <c r="P39" s="36" t="s">
        <v>158</v>
      </c>
      <c r="Q39" s="21" t="s">
        <v>34</v>
      </c>
      <c r="R39" s="37" t="s">
        <v>159</v>
      </c>
      <c r="S39" s="21" t="s">
        <v>35</v>
      </c>
      <c r="T39" s="37" t="s">
        <v>159</v>
      </c>
      <c r="U39" s="21" t="s">
        <v>36</v>
      </c>
      <c r="V39" s="133"/>
      <c r="W39" s="133"/>
      <c r="X39" s="137"/>
      <c r="Y39" s="22"/>
    </row>
    <row r="40" spans="1:25" ht="72" customHeight="1" thickBot="1" x14ac:dyDescent="0.2">
      <c r="A40" s="26"/>
      <c r="B40" s="27"/>
      <c r="C40" s="29" t="s">
        <v>37</v>
      </c>
      <c r="D40" s="28"/>
      <c r="E40" s="23">
        <f t="shared" si="0"/>
        <v>0</v>
      </c>
      <c r="F40" s="24">
        <f t="shared" si="1"/>
        <v>0</v>
      </c>
      <c r="G40" s="17" t="s">
        <v>12</v>
      </c>
      <c r="H40" s="25"/>
      <c r="I40" s="17" t="s">
        <v>12</v>
      </c>
      <c r="J40" s="25"/>
      <c r="K40" s="18" t="s">
        <v>12</v>
      </c>
      <c r="L40" s="36" t="s">
        <v>325</v>
      </c>
      <c r="M40" s="19" t="s">
        <v>33</v>
      </c>
      <c r="N40" s="37" t="s">
        <v>327</v>
      </c>
      <c r="O40" s="20" t="s">
        <v>326</v>
      </c>
      <c r="P40" s="36" t="s">
        <v>158</v>
      </c>
      <c r="Q40" s="21" t="s">
        <v>34</v>
      </c>
      <c r="R40" s="37" t="s">
        <v>159</v>
      </c>
      <c r="S40" s="21" t="s">
        <v>35</v>
      </c>
      <c r="T40" s="37" t="s">
        <v>159</v>
      </c>
      <c r="U40" s="21" t="s">
        <v>36</v>
      </c>
      <c r="V40" s="133"/>
      <c r="W40" s="133"/>
      <c r="X40" s="137"/>
      <c r="Y40" s="22"/>
    </row>
    <row r="41" spans="1:25" ht="72" customHeight="1" thickBot="1" x14ac:dyDescent="0.2">
      <c r="A41" s="26"/>
      <c r="B41" s="27"/>
      <c r="C41" s="29" t="s">
        <v>37</v>
      </c>
      <c r="D41" s="28"/>
      <c r="E41" s="23">
        <f t="shared" si="0"/>
        <v>0</v>
      </c>
      <c r="F41" s="24">
        <f t="shared" si="1"/>
        <v>0</v>
      </c>
      <c r="G41" s="17" t="s">
        <v>12</v>
      </c>
      <c r="H41" s="25"/>
      <c r="I41" s="17" t="s">
        <v>12</v>
      </c>
      <c r="J41" s="25"/>
      <c r="K41" s="18" t="s">
        <v>12</v>
      </c>
      <c r="L41" s="36" t="s">
        <v>325</v>
      </c>
      <c r="M41" s="19" t="s">
        <v>33</v>
      </c>
      <c r="N41" s="37" t="s">
        <v>327</v>
      </c>
      <c r="O41" s="20" t="s">
        <v>326</v>
      </c>
      <c r="P41" s="36" t="s">
        <v>158</v>
      </c>
      <c r="Q41" s="21" t="s">
        <v>34</v>
      </c>
      <c r="R41" s="37" t="s">
        <v>159</v>
      </c>
      <c r="S41" s="21" t="s">
        <v>35</v>
      </c>
      <c r="T41" s="37" t="s">
        <v>159</v>
      </c>
      <c r="U41" s="21" t="s">
        <v>36</v>
      </c>
      <c r="V41" s="133"/>
      <c r="W41" s="133"/>
      <c r="X41" s="137"/>
      <c r="Y41" s="22"/>
    </row>
    <row r="42" spans="1:25" ht="72" customHeight="1" thickBot="1" x14ac:dyDescent="0.2">
      <c r="A42" s="26"/>
      <c r="B42" s="27"/>
      <c r="C42" s="29" t="s">
        <v>37</v>
      </c>
      <c r="D42" s="28"/>
      <c r="E42" s="23">
        <f t="shared" si="0"/>
        <v>0</v>
      </c>
      <c r="F42" s="24">
        <f t="shared" si="1"/>
        <v>0</v>
      </c>
      <c r="G42" s="17" t="s">
        <v>12</v>
      </c>
      <c r="H42" s="25"/>
      <c r="I42" s="17" t="s">
        <v>12</v>
      </c>
      <c r="J42" s="25"/>
      <c r="K42" s="18" t="s">
        <v>12</v>
      </c>
      <c r="L42" s="36" t="s">
        <v>325</v>
      </c>
      <c r="M42" s="19" t="s">
        <v>33</v>
      </c>
      <c r="N42" s="37" t="s">
        <v>327</v>
      </c>
      <c r="O42" s="20" t="s">
        <v>326</v>
      </c>
      <c r="P42" s="36" t="s">
        <v>158</v>
      </c>
      <c r="Q42" s="21" t="s">
        <v>34</v>
      </c>
      <c r="R42" s="37" t="s">
        <v>159</v>
      </c>
      <c r="S42" s="21" t="s">
        <v>35</v>
      </c>
      <c r="T42" s="37" t="s">
        <v>159</v>
      </c>
      <c r="U42" s="21" t="s">
        <v>36</v>
      </c>
      <c r="V42" s="133"/>
      <c r="W42" s="133"/>
      <c r="X42" s="137"/>
      <c r="Y42" s="22"/>
    </row>
    <row r="43" spans="1:25" ht="72" customHeight="1" thickBot="1" x14ac:dyDescent="0.2">
      <c r="A43" s="26"/>
      <c r="B43" s="27"/>
      <c r="C43" s="29" t="s">
        <v>37</v>
      </c>
      <c r="D43" s="28"/>
      <c r="E43" s="23">
        <f t="shared" si="0"/>
        <v>0</v>
      </c>
      <c r="F43" s="24">
        <f t="shared" si="1"/>
        <v>0</v>
      </c>
      <c r="G43" s="17" t="s">
        <v>12</v>
      </c>
      <c r="H43" s="25"/>
      <c r="I43" s="17" t="s">
        <v>12</v>
      </c>
      <c r="J43" s="25"/>
      <c r="K43" s="18" t="s">
        <v>12</v>
      </c>
      <c r="L43" s="36" t="s">
        <v>325</v>
      </c>
      <c r="M43" s="19" t="s">
        <v>33</v>
      </c>
      <c r="N43" s="37" t="s">
        <v>327</v>
      </c>
      <c r="O43" s="20" t="s">
        <v>326</v>
      </c>
      <c r="P43" s="36" t="s">
        <v>158</v>
      </c>
      <c r="Q43" s="21" t="s">
        <v>34</v>
      </c>
      <c r="R43" s="37" t="s">
        <v>159</v>
      </c>
      <c r="S43" s="21" t="s">
        <v>35</v>
      </c>
      <c r="T43" s="37" t="s">
        <v>159</v>
      </c>
      <c r="U43" s="21" t="s">
        <v>36</v>
      </c>
      <c r="V43" s="133"/>
      <c r="W43" s="133"/>
      <c r="X43" s="137"/>
      <c r="Y43" s="22"/>
    </row>
    <row r="44" spans="1:25" ht="72" customHeight="1" thickBot="1" x14ac:dyDescent="0.2">
      <c r="A44" s="26"/>
      <c r="B44" s="27"/>
      <c r="C44" s="29" t="s">
        <v>37</v>
      </c>
      <c r="D44" s="28"/>
      <c r="E44" s="23">
        <f t="shared" si="0"/>
        <v>0</v>
      </c>
      <c r="F44" s="24">
        <f t="shared" si="1"/>
        <v>0</v>
      </c>
      <c r="G44" s="17" t="s">
        <v>12</v>
      </c>
      <c r="H44" s="25"/>
      <c r="I44" s="17" t="s">
        <v>12</v>
      </c>
      <c r="J44" s="25"/>
      <c r="K44" s="18" t="s">
        <v>12</v>
      </c>
      <c r="L44" s="36" t="s">
        <v>325</v>
      </c>
      <c r="M44" s="19" t="s">
        <v>33</v>
      </c>
      <c r="N44" s="37" t="s">
        <v>327</v>
      </c>
      <c r="O44" s="20" t="s">
        <v>326</v>
      </c>
      <c r="P44" s="36" t="s">
        <v>158</v>
      </c>
      <c r="Q44" s="21" t="s">
        <v>34</v>
      </c>
      <c r="R44" s="37" t="s">
        <v>159</v>
      </c>
      <c r="S44" s="21" t="s">
        <v>35</v>
      </c>
      <c r="T44" s="37" t="s">
        <v>159</v>
      </c>
      <c r="U44" s="21" t="s">
        <v>36</v>
      </c>
      <c r="V44" s="133"/>
      <c r="W44" s="133"/>
      <c r="X44" s="137"/>
      <c r="Y44" s="22"/>
    </row>
    <row r="45" spans="1:25" ht="72" customHeight="1" thickBot="1" x14ac:dyDescent="0.2">
      <c r="A45" s="26"/>
      <c r="B45" s="27"/>
      <c r="C45" s="29" t="s">
        <v>37</v>
      </c>
      <c r="D45" s="28"/>
      <c r="E45" s="23">
        <f t="shared" si="0"/>
        <v>0</v>
      </c>
      <c r="F45" s="24">
        <f t="shared" si="1"/>
        <v>0</v>
      </c>
      <c r="G45" s="17" t="s">
        <v>12</v>
      </c>
      <c r="H45" s="25"/>
      <c r="I45" s="17" t="s">
        <v>12</v>
      </c>
      <c r="J45" s="25"/>
      <c r="K45" s="18" t="s">
        <v>12</v>
      </c>
      <c r="L45" s="36" t="s">
        <v>325</v>
      </c>
      <c r="M45" s="19" t="s">
        <v>33</v>
      </c>
      <c r="N45" s="37" t="s">
        <v>327</v>
      </c>
      <c r="O45" s="20" t="s">
        <v>326</v>
      </c>
      <c r="P45" s="36" t="s">
        <v>158</v>
      </c>
      <c r="Q45" s="21" t="s">
        <v>34</v>
      </c>
      <c r="R45" s="37" t="s">
        <v>159</v>
      </c>
      <c r="S45" s="21" t="s">
        <v>35</v>
      </c>
      <c r="T45" s="37" t="s">
        <v>159</v>
      </c>
      <c r="U45" s="21" t="s">
        <v>36</v>
      </c>
      <c r="V45" s="133"/>
      <c r="W45" s="133"/>
      <c r="X45" s="137"/>
      <c r="Y45" s="22"/>
    </row>
    <row r="46" spans="1:25" ht="72" customHeight="1" thickBot="1" x14ac:dyDescent="0.2">
      <c r="A46" s="26"/>
      <c r="B46" s="27"/>
      <c r="C46" s="29" t="s">
        <v>37</v>
      </c>
      <c r="D46" s="28"/>
      <c r="E46" s="23">
        <f t="shared" si="0"/>
        <v>0</v>
      </c>
      <c r="F46" s="24">
        <f t="shared" si="1"/>
        <v>0</v>
      </c>
      <c r="G46" s="17" t="s">
        <v>12</v>
      </c>
      <c r="H46" s="25"/>
      <c r="I46" s="17" t="s">
        <v>12</v>
      </c>
      <c r="J46" s="25"/>
      <c r="K46" s="18" t="s">
        <v>12</v>
      </c>
      <c r="L46" s="36" t="s">
        <v>325</v>
      </c>
      <c r="M46" s="19" t="s">
        <v>33</v>
      </c>
      <c r="N46" s="37" t="s">
        <v>327</v>
      </c>
      <c r="O46" s="20" t="s">
        <v>326</v>
      </c>
      <c r="P46" s="36" t="s">
        <v>158</v>
      </c>
      <c r="Q46" s="21" t="s">
        <v>34</v>
      </c>
      <c r="R46" s="37" t="s">
        <v>159</v>
      </c>
      <c r="S46" s="21" t="s">
        <v>35</v>
      </c>
      <c r="T46" s="37" t="s">
        <v>159</v>
      </c>
      <c r="U46" s="21" t="s">
        <v>36</v>
      </c>
      <c r="V46" s="133"/>
      <c r="W46" s="133"/>
      <c r="X46" s="137"/>
      <c r="Y46" s="22"/>
    </row>
    <row r="47" spans="1:25" ht="72" customHeight="1" thickBot="1" x14ac:dyDescent="0.2">
      <c r="A47" s="26"/>
      <c r="B47" s="27"/>
      <c r="C47" s="29" t="s">
        <v>37</v>
      </c>
      <c r="D47" s="28"/>
      <c r="E47" s="23">
        <f t="shared" si="0"/>
        <v>0</v>
      </c>
      <c r="F47" s="24">
        <f t="shared" si="1"/>
        <v>0</v>
      </c>
      <c r="G47" s="17" t="s">
        <v>12</v>
      </c>
      <c r="H47" s="25"/>
      <c r="I47" s="17" t="s">
        <v>12</v>
      </c>
      <c r="J47" s="25"/>
      <c r="K47" s="18" t="s">
        <v>12</v>
      </c>
      <c r="L47" s="36" t="s">
        <v>325</v>
      </c>
      <c r="M47" s="19" t="s">
        <v>33</v>
      </c>
      <c r="N47" s="37" t="s">
        <v>327</v>
      </c>
      <c r="O47" s="20" t="s">
        <v>326</v>
      </c>
      <c r="P47" s="36" t="s">
        <v>158</v>
      </c>
      <c r="Q47" s="21" t="s">
        <v>34</v>
      </c>
      <c r="R47" s="37" t="s">
        <v>159</v>
      </c>
      <c r="S47" s="21" t="s">
        <v>35</v>
      </c>
      <c r="T47" s="37" t="s">
        <v>159</v>
      </c>
      <c r="U47" s="21" t="s">
        <v>36</v>
      </c>
      <c r="V47" s="133"/>
      <c r="W47" s="133"/>
      <c r="X47" s="137"/>
      <c r="Y47" s="22"/>
    </row>
    <row r="48" spans="1:25" ht="72" customHeight="1" thickBot="1" x14ac:dyDescent="0.2">
      <c r="A48" s="26"/>
      <c r="B48" s="27"/>
      <c r="C48" s="29" t="s">
        <v>37</v>
      </c>
      <c r="D48" s="28"/>
      <c r="E48" s="23">
        <f t="shared" si="0"/>
        <v>0</v>
      </c>
      <c r="F48" s="24">
        <f t="shared" si="1"/>
        <v>0</v>
      </c>
      <c r="G48" s="17" t="s">
        <v>12</v>
      </c>
      <c r="H48" s="25"/>
      <c r="I48" s="17" t="s">
        <v>12</v>
      </c>
      <c r="J48" s="25"/>
      <c r="K48" s="18" t="s">
        <v>12</v>
      </c>
      <c r="L48" s="36" t="s">
        <v>325</v>
      </c>
      <c r="M48" s="19" t="s">
        <v>33</v>
      </c>
      <c r="N48" s="37" t="s">
        <v>327</v>
      </c>
      <c r="O48" s="20" t="s">
        <v>326</v>
      </c>
      <c r="P48" s="36" t="s">
        <v>158</v>
      </c>
      <c r="Q48" s="21" t="s">
        <v>34</v>
      </c>
      <c r="R48" s="37" t="s">
        <v>159</v>
      </c>
      <c r="S48" s="21" t="s">
        <v>35</v>
      </c>
      <c r="T48" s="37" t="s">
        <v>159</v>
      </c>
      <c r="U48" s="21" t="s">
        <v>36</v>
      </c>
      <c r="V48" s="133"/>
      <c r="W48" s="133"/>
      <c r="X48" s="137"/>
      <c r="Y48" s="22"/>
    </row>
    <row r="49" spans="1:25" ht="72" customHeight="1" thickBot="1" x14ac:dyDescent="0.2">
      <c r="A49" s="26"/>
      <c r="B49" s="27"/>
      <c r="C49" s="29" t="s">
        <v>37</v>
      </c>
      <c r="D49" s="28"/>
      <c r="E49" s="23">
        <f t="shared" si="0"/>
        <v>0</v>
      </c>
      <c r="F49" s="24">
        <f t="shared" si="1"/>
        <v>0</v>
      </c>
      <c r="G49" s="17" t="s">
        <v>12</v>
      </c>
      <c r="H49" s="25"/>
      <c r="I49" s="17" t="s">
        <v>12</v>
      </c>
      <c r="J49" s="25"/>
      <c r="K49" s="18" t="s">
        <v>12</v>
      </c>
      <c r="L49" s="36" t="s">
        <v>325</v>
      </c>
      <c r="M49" s="19" t="s">
        <v>33</v>
      </c>
      <c r="N49" s="37" t="s">
        <v>327</v>
      </c>
      <c r="O49" s="20" t="s">
        <v>326</v>
      </c>
      <c r="P49" s="36" t="s">
        <v>158</v>
      </c>
      <c r="Q49" s="21" t="s">
        <v>34</v>
      </c>
      <c r="R49" s="37" t="s">
        <v>159</v>
      </c>
      <c r="S49" s="21" t="s">
        <v>35</v>
      </c>
      <c r="T49" s="37" t="s">
        <v>159</v>
      </c>
      <c r="U49" s="21" t="s">
        <v>36</v>
      </c>
      <c r="V49" s="133"/>
      <c r="W49" s="133"/>
      <c r="X49" s="137"/>
      <c r="Y49" s="22"/>
    </row>
    <row r="50" spans="1:25" ht="72" customHeight="1" thickBot="1" x14ac:dyDescent="0.2">
      <c r="A50" s="26"/>
      <c r="B50" s="27"/>
      <c r="C50" s="29" t="s">
        <v>37</v>
      </c>
      <c r="D50" s="28"/>
      <c r="E50" s="23">
        <f t="shared" si="0"/>
        <v>0</v>
      </c>
      <c r="F50" s="24">
        <f t="shared" si="1"/>
        <v>0</v>
      </c>
      <c r="G50" s="17" t="s">
        <v>12</v>
      </c>
      <c r="H50" s="25"/>
      <c r="I50" s="17" t="s">
        <v>12</v>
      </c>
      <c r="J50" s="25"/>
      <c r="K50" s="18" t="s">
        <v>12</v>
      </c>
      <c r="L50" s="36" t="s">
        <v>325</v>
      </c>
      <c r="M50" s="19" t="s">
        <v>33</v>
      </c>
      <c r="N50" s="37" t="s">
        <v>327</v>
      </c>
      <c r="O50" s="20" t="s">
        <v>326</v>
      </c>
      <c r="P50" s="36" t="s">
        <v>158</v>
      </c>
      <c r="Q50" s="21" t="s">
        <v>34</v>
      </c>
      <c r="R50" s="37" t="s">
        <v>159</v>
      </c>
      <c r="S50" s="21" t="s">
        <v>35</v>
      </c>
      <c r="T50" s="37" t="s">
        <v>159</v>
      </c>
      <c r="U50" s="21" t="s">
        <v>36</v>
      </c>
      <c r="V50" s="133"/>
      <c r="W50" s="133"/>
      <c r="X50" s="137"/>
      <c r="Y50" s="22"/>
    </row>
    <row r="51" spans="1:25" ht="72" customHeight="1" thickBot="1" x14ac:dyDescent="0.2">
      <c r="A51" s="26"/>
      <c r="B51" s="27"/>
      <c r="C51" s="29" t="s">
        <v>37</v>
      </c>
      <c r="D51" s="28"/>
      <c r="E51" s="23">
        <f t="shared" si="0"/>
        <v>0</v>
      </c>
      <c r="F51" s="24">
        <f t="shared" si="1"/>
        <v>0</v>
      </c>
      <c r="G51" s="17" t="s">
        <v>12</v>
      </c>
      <c r="H51" s="25"/>
      <c r="I51" s="17" t="s">
        <v>12</v>
      </c>
      <c r="J51" s="25"/>
      <c r="K51" s="18" t="s">
        <v>12</v>
      </c>
      <c r="L51" s="36" t="s">
        <v>325</v>
      </c>
      <c r="M51" s="19" t="s">
        <v>33</v>
      </c>
      <c r="N51" s="37" t="s">
        <v>327</v>
      </c>
      <c r="O51" s="20" t="s">
        <v>326</v>
      </c>
      <c r="P51" s="36" t="s">
        <v>158</v>
      </c>
      <c r="Q51" s="21" t="s">
        <v>34</v>
      </c>
      <c r="R51" s="37" t="s">
        <v>159</v>
      </c>
      <c r="S51" s="21" t="s">
        <v>35</v>
      </c>
      <c r="T51" s="37" t="s">
        <v>159</v>
      </c>
      <c r="U51" s="21" t="s">
        <v>36</v>
      </c>
      <c r="V51" s="133"/>
      <c r="W51" s="133"/>
      <c r="X51" s="137"/>
      <c r="Y51" s="22"/>
    </row>
    <row r="52" spans="1:25" ht="72" customHeight="1" thickBot="1" x14ac:dyDescent="0.2">
      <c r="A52" s="26"/>
      <c r="B52" s="27"/>
      <c r="C52" s="29" t="s">
        <v>37</v>
      </c>
      <c r="D52" s="28"/>
      <c r="E52" s="23">
        <f t="shared" si="0"/>
        <v>0</v>
      </c>
      <c r="F52" s="24">
        <f t="shared" si="1"/>
        <v>0</v>
      </c>
      <c r="G52" s="17" t="s">
        <v>12</v>
      </c>
      <c r="H52" s="25"/>
      <c r="I52" s="17" t="s">
        <v>12</v>
      </c>
      <c r="J52" s="25"/>
      <c r="K52" s="18" t="s">
        <v>12</v>
      </c>
      <c r="L52" s="36" t="s">
        <v>325</v>
      </c>
      <c r="M52" s="19" t="s">
        <v>33</v>
      </c>
      <c r="N52" s="37" t="s">
        <v>327</v>
      </c>
      <c r="O52" s="20" t="s">
        <v>326</v>
      </c>
      <c r="P52" s="36" t="s">
        <v>158</v>
      </c>
      <c r="Q52" s="21" t="s">
        <v>34</v>
      </c>
      <c r="R52" s="37" t="s">
        <v>159</v>
      </c>
      <c r="S52" s="21" t="s">
        <v>35</v>
      </c>
      <c r="T52" s="37" t="s">
        <v>159</v>
      </c>
      <c r="U52" s="21" t="s">
        <v>36</v>
      </c>
      <c r="V52" s="133"/>
      <c r="W52" s="133"/>
      <c r="X52" s="137"/>
      <c r="Y52" s="22"/>
    </row>
    <row r="53" spans="1:25" ht="72" customHeight="1" thickBot="1" x14ac:dyDescent="0.2">
      <c r="A53" s="26"/>
      <c r="B53" s="27"/>
      <c r="C53" s="29" t="s">
        <v>37</v>
      </c>
      <c r="D53" s="28"/>
      <c r="E53" s="23">
        <f t="shared" si="0"/>
        <v>0</v>
      </c>
      <c r="F53" s="24">
        <f t="shared" si="1"/>
        <v>0</v>
      </c>
      <c r="G53" s="17" t="s">
        <v>12</v>
      </c>
      <c r="H53" s="25"/>
      <c r="I53" s="17" t="s">
        <v>12</v>
      </c>
      <c r="J53" s="25"/>
      <c r="K53" s="18" t="s">
        <v>12</v>
      </c>
      <c r="L53" s="36" t="s">
        <v>325</v>
      </c>
      <c r="M53" s="19" t="s">
        <v>33</v>
      </c>
      <c r="N53" s="37" t="s">
        <v>327</v>
      </c>
      <c r="O53" s="20" t="s">
        <v>326</v>
      </c>
      <c r="P53" s="36" t="s">
        <v>158</v>
      </c>
      <c r="Q53" s="21" t="s">
        <v>34</v>
      </c>
      <c r="R53" s="37" t="s">
        <v>159</v>
      </c>
      <c r="S53" s="21" t="s">
        <v>35</v>
      </c>
      <c r="T53" s="37" t="s">
        <v>159</v>
      </c>
      <c r="U53" s="21" t="s">
        <v>36</v>
      </c>
      <c r="V53" s="133"/>
      <c r="W53" s="133"/>
      <c r="X53" s="137"/>
      <c r="Y53" s="22"/>
    </row>
    <row r="54" spans="1:25" ht="72" customHeight="1" thickBot="1" x14ac:dyDescent="0.2">
      <c r="A54" s="26"/>
      <c r="B54" s="27"/>
      <c r="C54" s="29" t="s">
        <v>37</v>
      </c>
      <c r="D54" s="28"/>
      <c r="E54" s="23">
        <f t="shared" si="0"/>
        <v>0</v>
      </c>
      <c r="F54" s="24">
        <f t="shared" si="1"/>
        <v>0</v>
      </c>
      <c r="G54" s="17" t="s">
        <v>12</v>
      </c>
      <c r="H54" s="25"/>
      <c r="I54" s="17" t="s">
        <v>12</v>
      </c>
      <c r="J54" s="25"/>
      <c r="K54" s="18" t="s">
        <v>12</v>
      </c>
      <c r="L54" s="36" t="s">
        <v>325</v>
      </c>
      <c r="M54" s="19" t="s">
        <v>33</v>
      </c>
      <c r="N54" s="37" t="s">
        <v>327</v>
      </c>
      <c r="O54" s="20" t="s">
        <v>326</v>
      </c>
      <c r="P54" s="36" t="s">
        <v>158</v>
      </c>
      <c r="Q54" s="21" t="s">
        <v>34</v>
      </c>
      <c r="R54" s="37" t="s">
        <v>159</v>
      </c>
      <c r="S54" s="21" t="s">
        <v>35</v>
      </c>
      <c r="T54" s="37" t="s">
        <v>159</v>
      </c>
      <c r="U54" s="21" t="s">
        <v>36</v>
      </c>
      <c r="V54" s="133"/>
      <c r="W54" s="133"/>
      <c r="X54" s="137"/>
      <c r="Y54" s="22"/>
    </row>
    <row r="55" spans="1:25" ht="72" customHeight="1" thickBot="1" x14ac:dyDescent="0.2">
      <c r="A55" s="26"/>
      <c r="B55" s="27"/>
      <c r="C55" s="29" t="s">
        <v>37</v>
      </c>
      <c r="D55" s="28"/>
      <c r="E55" s="23">
        <f t="shared" si="0"/>
        <v>0</v>
      </c>
      <c r="F55" s="24">
        <f t="shared" si="1"/>
        <v>0</v>
      </c>
      <c r="G55" s="17" t="s">
        <v>12</v>
      </c>
      <c r="H55" s="25"/>
      <c r="I55" s="17" t="s">
        <v>12</v>
      </c>
      <c r="J55" s="25"/>
      <c r="K55" s="18" t="s">
        <v>12</v>
      </c>
      <c r="L55" s="36" t="s">
        <v>325</v>
      </c>
      <c r="M55" s="19" t="s">
        <v>33</v>
      </c>
      <c r="N55" s="37" t="s">
        <v>327</v>
      </c>
      <c r="O55" s="20" t="s">
        <v>326</v>
      </c>
      <c r="P55" s="36" t="s">
        <v>158</v>
      </c>
      <c r="Q55" s="21" t="s">
        <v>34</v>
      </c>
      <c r="R55" s="37" t="s">
        <v>159</v>
      </c>
      <c r="S55" s="21" t="s">
        <v>35</v>
      </c>
      <c r="T55" s="37" t="s">
        <v>159</v>
      </c>
      <c r="U55" s="21" t="s">
        <v>36</v>
      </c>
      <c r="V55" s="133"/>
      <c r="W55" s="133"/>
      <c r="X55" s="137"/>
      <c r="Y55" s="22"/>
    </row>
    <row r="56" spans="1:25" ht="72" customHeight="1" thickBot="1" x14ac:dyDescent="0.2">
      <c r="A56" s="26"/>
      <c r="B56" s="27"/>
      <c r="C56" s="29" t="s">
        <v>37</v>
      </c>
      <c r="D56" s="28"/>
      <c r="E56" s="23">
        <f t="shared" si="0"/>
        <v>0</v>
      </c>
      <c r="F56" s="24">
        <f t="shared" si="1"/>
        <v>0</v>
      </c>
      <c r="G56" s="17" t="s">
        <v>12</v>
      </c>
      <c r="H56" s="25"/>
      <c r="I56" s="17" t="s">
        <v>12</v>
      </c>
      <c r="J56" s="25"/>
      <c r="K56" s="18" t="s">
        <v>12</v>
      </c>
      <c r="L56" s="36" t="s">
        <v>325</v>
      </c>
      <c r="M56" s="19" t="s">
        <v>33</v>
      </c>
      <c r="N56" s="37" t="s">
        <v>327</v>
      </c>
      <c r="O56" s="20" t="s">
        <v>326</v>
      </c>
      <c r="P56" s="36" t="s">
        <v>158</v>
      </c>
      <c r="Q56" s="21" t="s">
        <v>34</v>
      </c>
      <c r="R56" s="37" t="s">
        <v>159</v>
      </c>
      <c r="S56" s="21" t="s">
        <v>35</v>
      </c>
      <c r="T56" s="37" t="s">
        <v>159</v>
      </c>
      <c r="U56" s="21" t="s">
        <v>36</v>
      </c>
      <c r="V56" s="133"/>
      <c r="W56" s="133"/>
      <c r="X56" s="137"/>
      <c r="Y56" s="22"/>
    </row>
    <row r="57" spans="1:25" ht="72" customHeight="1" thickBot="1" x14ac:dyDescent="0.2">
      <c r="A57" s="26"/>
      <c r="B57" s="27"/>
      <c r="C57" s="29" t="s">
        <v>37</v>
      </c>
      <c r="D57" s="28"/>
      <c r="E57" s="23">
        <f t="shared" si="0"/>
        <v>0</v>
      </c>
      <c r="F57" s="24">
        <f t="shared" si="1"/>
        <v>0</v>
      </c>
      <c r="G57" s="17" t="s">
        <v>12</v>
      </c>
      <c r="H57" s="25"/>
      <c r="I57" s="17" t="s">
        <v>12</v>
      </c>
      <c r="J57" s="25"/>
      <c r="K57" s="18" t="s">
        <v>12</v>
      </c>
      <c r="L57" s="36" t="s">
        <v>325</v>
      </c>
      <c r="M57" s="19" t="s">
        <v>33</v>
      </c>
      <c r="N57" s="37" t="s">
        <v>327</v>
      </c>
      <c r="O57" s="20" t="s">
        <v>326</v>
      </c>
      <c r="P57" s="36" t="s">
        <v>158</v>
      </c>
      <c r="Q57" s="21" t="s">
        <v>34</v>
      </c>
      <c r="R57" s="37" t="s">
        <v>159</v>
      </c>
      <c r="S57" s="21" t="s">
        <v>35</v>
      </c>
      <c r="T57" s="37" t="s">
        <v>159</v>
      </c>
      <c r="U57" s="21" t="s">
        <v>36</v>
      </c>
      <c r="V57" s="133"/>
      <c r="W57" s="133"/>
      <c r="X57" s="137"/>
      <c r="Y57" s="22"/>
    </row>
    <row r="58" spans="1:25" ht="72" customHeight="1" thickBot="1" x14ac:dyDescent="0.2">
      <c r="A58" s="26"/>
      <c r="B58" s="27"/>
      <c r="C58" s="29" t="s">
        <v>37</v>
      </c>
      <c r="D58" s="28"/>
      <c r="E58" s="23">
        <f t="shared" si="0"/>
        <v>0</v>
      </c>
      <c r="F58" s="24">
        <f t="shared" si="1"/>
        <v>0</v>
      </c>
      <c r="G58" s="17" t="s">
        <v>12</v>
      </c>
      <c r="H58" s="25"/>
      <c r="I58" s="17" t="s">
        <v>12</v>
      </c>
      <c r="J58" s="25"/>
      <c r="K58" s="18" t="s">
        <v>12</v>
      </c>
      <c r="L58" s="36" t="s">
        <v>325</v>
      </c>
      <c r="M58" s="19" t="s">
        <v>33</v>
      </c>
      <c r="N58" s="37" t="s">
        <v>327</v>
      </c>
      <c r="O58" s="20" t="s">
        <v>326</v>
      </c>
      <c r="P58" s="36" t="s">
        <v>158</v>
      </c>
      <c r="Q58" s="21" t="s">
        <v>34</v>
      </c>
      <c r="R58" s="37" t="s">
        <v>159</v>
      </c>
      <c r="S58" s="21" t="s">
        <v>35</v>
      </c>
      <c r="T58" s="37" t="s">
        <v>159</v>
      </c>
      <c r="U58" s="21" t="s">
        <v>36</v>
      </c>
      <c r="V58" s="133"/>
      <c r="W58" s="133"/>
      <c r="X58" s="137"/>
      <c r="Y58" s="22"/>
    </row>
    <row r="59" spans="1:25" ht="72" customHeight="1" x14ac:dyDescent="0.15">
      <c r="A59" s="26"/>
      <c r="B59" s="27"/>
      <c r="C59" s="29" t="s">
        <v>37</v>
      </c>
      <c r="D59" s="28"/>
      <c r="E59" s="23">
        <f t="shared" si="0"/>
        <v>0</v>
      </c>
      <c r="F59" s="24">
        <f t="shared" si="1"/>
        <v>0</v>
      </c>
      <c r="G59" s="17" t="s">
        <v>12</v>
      </c>
      <c r="H59" s="25"/>
      <c r="I59" s="17" t="s">
        <v>12</v>
      </c>
      <c r="J59" s="25"/>
      <c r="K59" s="18" t="s">
        <v>12</v>
      </c>
      <c r="L59" s="36" t="s">
        <v>325</v>
      </c>
      <c r="M59" s="19" t="s">
        <v>33</v>
      </c>
      <c r="N59" s="37" t="s">
        <v>327</v>
      </c>
      <c r="O59" s="20" t="s">
        <v>326</v>
      </c>
      <c r="P59" s="36" t="s">
        <v>158</v>
      </c>
      <c r="Q59" s="21" t="s">
        <v>34</v>
      </c>
      <c r="R59" s="37" t="s">
        <v>159</v>
      </c>
      <c r="S59" s="21" t="s">
        <v>35</v>
      </c>
      <c r="T59" s="37" t="s">
        <v>159</v>
      </c>
      <c r="U59" s="21" t="s">
        <v>36</v>
      </c>
      <c r="V59" s="133"/>
      <c r="W59" s="133"/>
      <c r="X59" s="137"/>
      <c r="Y59" s="22"/>
    </row>
  </sheetData>
  <mergeCells count="15">
    <mergeCell ref="W8:X8"/>
    <mergeCell ref="B9:D9"/>
    <mergeCell ref="A2:Y2"/>
    <mergeCell ref="W5:Y5"/>
    <mergeCell ref="A7:E7"/>
    <mergeCell ref="F7:K7"/>
    <mergeCell ref="L7:X7"/>
    <mergeCell ref="Y7:Y9"/>
    <mergeCell ref="A8:A9"/>
    <mergeCell ref="B8:E8"/>
    <mergeCell ref="F8:G9"/>
    <mergeCell ref="H8:I9"/>
    <mergeCell ref="J8:K9"/>
    <mergeCell ref="L8:U9"/>
    <mergeCell ref="V8:V9"/>
  </mergeCells>
  <phoneticPr fontId="1"/>
  <dataValidations count="4">
    <dataValidation type="list" allowBlank="1" showInputMessage="1" prompt="リストから選択する" sqref="V27:V59">
      <formula1>施設又はテーマ</formula1>
    </dataValidation>
    <dataValidation type="list" allowBlank="1" showInputMessage="1" showErrorMessage="1" errorTitle="入力できません" error="活動指針を参考に該当する取組を選択してください。" prompt="活動指針を参考にリストから選択する" sqref="X10:X59">
      <formula1>INDIRECT(W10)</formula1>
    </dataValidation>
    <dataValidation type="list" allowBlank="1" showInputMessage="1" showErrorMessage="1" errorTitle="入力できません" error="活動指針を参考に活動項目を選択してください。" prompt="活動指針を参考にリストから選択する" sqref="W10:W59">
      <formula1>INDIRECT(V10)</formula1>
    </dataValidation>
    <dataValidation type="list" allowBlank="1" showInputMessage="1" showErrorMessage="1" errorTitle="入力できません" error="活動指針を参考に、該当する施設又はテーマを選択してください" prompt="リストから選択する" sqref="V10:V26">
      <formula1>施設又はテーマ</formula1>
    </dataValidation>
  </dataValidations>
  <pageMargins left="0.39370078740157483" right="0.31496062992125984" top="0.55118110236220474" bottom="0.35433070866141736" header="0.31496062992125984" footer="0.31496062992125984"/>
  <pageSetup paperSize="9" scale="5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9"/>
  <sheetViews>
    <sheetView view="pageBreakPreview" zoomScale="60" zoomScaleNormal="90" workbookViewId="0">
      <selection activeCell="W3" sqref="W3"/>
    </sheetView>
  </sheetViews>
  <sheetFormatPr defaultRowHeight="13.5" x14ac:dyDescent="0.15"/>
  <cols>
    <col min="1" max="1" width="11" customWidth="1"/>
    <col min="2" max="2" width="9.875" customWidth="1"/>
    <col min="3" max="3" width="3" customWidth="1"/>
    <col min="4" max="4" width="9.875" customWidth="1"/>
    <col min="5" max="5" width="11" customWidth="1"/>
    <col min="6" max="6" width="5.625" customWidth="1"/>
    <col min="7" max="7" width="4.625" customWidth="1"/>
    <col min="8" max="8" width="5.625" customWidth="1"/>
    <col min="9" max="9" width="4.625" customWidth="1"/>
    <col min="10" max="10" width="5.625" customWidth="1"/>
    <col min="11" max="11" width="4.625" customWidth="1"/>
    <col min="12" max="12" width="2.875" customWidth="1"/>
    <col min="13" max="13" width="19.375" customWidth="1"/>
    <col min="14" max="14" width="2.875" customWidth="1"/>
    <col min="15" max="15" width="22.375" customWidth="1"/>
    <col min="16" max="16" width="2.875" customWidth="1"/>
    <col min="17" max="17" width="11" bestFit="1" customWidth="1"/>
    <col min="18" max="18" width="2.875" customWidth="1"/>
    <col min="19" max="19" width="11" bestFit="1" customWidth="1"/>
    <col min="20" max="20" width="2.875" customWidth="1"/>
    <col min="21" max="21" width="11.75" bestFit="1" customWidth="1"/>
    <col min="22" max="22" width="11.25" style="135" customWidth="1"/>
    <col min="23" max="23" width="22.875" style="135" customWidth="1"/>
    <col min="24" max="24" width="22.875" style="135" bestFit="1" customWidth="1"/>
    <col min="25" max="25" width="15.375" customWidth="1"/>
    <col min="26" max="26" width="4.625" customWidth="1"/>
    <col min="27" max="27" width="7" customWidth="1"/>
    <col min="28" max="28" width="23.75" customWidth="1"/>
    <col min="29" max="29" width="35.5" customWidth="1"/>
  </cols>
  <sheetData>
    <row r="1" spans="1:25" ht="24" customHeight="1" x14ac:dyDescent="0.2">
      <c r="A1" s="1" t="s">
        <v>0</v>
      </c>
      <c r="B1" s="1"/>
      <c r="C1" s="1"/>
      <c r="D1" s="1"/>
      <c r="E1" s="1"/>
      <c r="F1" s="1"/>
      <c r="G1" s="1"/>
      <c r="H1" s="1"/>
      <c r="I1" s="1"/>
      <c r="J1" s="1"/>
      <c r="K1" s="1"/>
      <c r="L1" s="8"/>
      <c r="M1" s="4"/>
      <c r="N1" s="8"/>
      <c r="O1" s="4"/>
      <c r="P1" s="8"/>
      <c r="Q1" s="4"/>
      <c r="R1" s="1"/>
      <c r="S1" s="4"/>
      <c r="T1" s="8"/>
      <c r="U1" s="4"/>
      <c r="V1" s="132"/>
      <c r="W1" s="132"/>
      <c r="X1" s="132"/>
      <c r="Y1" s="1"/>
    </row>
    <row r="2" spans="1:25" ht="27" customHeight="1" x14ac:dyDescent="0.15">
      <c r="A2" s="144" t="s">
        <v>328</v>
      </c>
      <c r="B2" s="144"/>
      <c r="C2" s="144"/>
      <c r="D2" s="144"/>
      <c r="E2" s="144"/>
      <c r="F2" s="144"/>
      <c r="G2" s="144"/>
      <c r="H2" s="144"/>
      <c r="I2" s="144"/>
      <c r="J2" s="144"/>
      <c r="K2" s="144"/>
      <c r="L2" s="144"/>
      <c r="M2" s="144"/>
      <c r="N2" s="144"/>
      <c r="O2" s="144"/>
      <c r="P2" s="144"/>
      <c r="Q2" s="144"/>
      <c r="R2" s="144"/>
      <c r="S2" s="144"/>
      <c r="T2" s="144"/>
      <c r="U2" s="144"/>
      <c r="V2" s="144"/>
      <c r="W2" s="144"/>
      <c r="X2" s="144"/>
      <c r="Y2" s="144"/>
    </row>
    <row r="3" spans="1:25" ht="27" customHeight="1" x14ac:dyDescent="0.15">
      <c r="A3" s="119"/>
      <c r="B3" s="119"/>
      <c r="C3" s="119"/>
      <c r="D3" s="119"/>
      <c r="E3" s="119"/>
      <c r="F3" s="119"/>
      <c r="G3" s="119"/>
      <c r="H3" s="119"/>
      <c r="I3" s="119"/>
      <c r="J3" s="119"/>
      <c r="K3" s="119"/>
      <c r="L3" s="9"/>
      <c r="M3" s="5"/>
      <c r="N3" s="9"/>
      <c r="O3" s="5"/>
      <c r="P3" s="9"/>
      <c r="Q3" s="5"/>
      <c r="R3" s="12"/>
      <c r="S3" s="5"/>
      <c r="T3" s="9"/>
      <c r="U3" s="5"/>
      <c r="V3" s="128"/>
      <c r="W3" s="128"/>
      <c r="X3" s="128"/>
      <c r="Y3" s="119"/>
    </row>
    <row r="4" spans="1:25" ht="13.5" customHeight="1" x14ac:dyDescent="0.15">
      <c r="A4" s="119"/>
      <c r="B4" s="119"/>
      <c r="C4" s="119"/>
      <c r="D4" s="119"/>
      <c r="E4" s="119"/>
      <c r="F4" s="119"/>
      <c r="G4" s="119"/>
      <c r="H4" s="119"/>
      <c r="I4" s="119"/>
      <c r="J4" s="119"/>
      <c r="K4" s="119"/>
      <c r="L4" s="9"/>
      <c r="M4" s="5"/>
      <c r="N4" s="9"/>
      <c r="O4" s="5"/>
      <c r="P4" s="9"/>
      <c r="Q4" s="5"/>
      <c r="R4" s="12"/>
      <c r="S4" s="5"/>
      <c r="T4" s="9"/>
      <c r="U4" s="5"/>
      <c r="V4" s="128"/>
      <c r="W4" s="128"/>
      <c r="X4" s="128"/>
      <c r="Y4" s="119"/>
    </row>
    <row r="5" spans="1:25" ht="35.25" customHeight="1" x14ac:dyDescent="0.15">
      <c r="A5" s="119"/>
      <c r="B5" s="119"/>
      <c r="C5" s="119"/>
      <c r="D5" s="119"/>
      <c r="E5" s="119"/>
      <c r="F5" s="119"/>
      <c r="G5" s="119"/>
      <c r="H5" s="119"/>
      <c r="I5" s="119"/>
      <c r="L5" s="10"/>
      <c r="M5" s="6"/>
      <c r="N5" s="10"/>
      <c r="O5" s="6"/>
      <c r="P5" s="10"/>
      <c r="Q5" s="6"/>
      <c r="R5" s="13"/>
      <c r="S5" s="6"/>
      <c r="T5" s="10"/>
      <c r="U5" s="6"/>
      <c r="V5" s="129" t="s">
        <v>1</v>
      </c>
      <c r="W5" s="196" t="s">
        <v>329</v>
      </c>
      <c r="X5" s="146"/>
      <c r="Y5" s="146"/>
    </row>
    <row r="6" spans="1:25" ht="15" customHeight="1" thickBot="1" x14ac:dyDescent="0.2">
      <c r="A6" s="2"/>
      <c r="B6" s="2"/>
      <c r="C6" s="2"/>
      <c r="D6" s="2"/>
      <c r="E6" s="2"/>
      <c r="F6" s="2"/>
      <c r="G6" s="2"/>
      <c r="H6" s="2"/>
      <c r="I6" s="2"/>
      <c r="J6" s="2"/>
      <c r="K6" s="2"/>
      <c r="L6" s="11"/>
      <c r="M6" s="7"/>
      <c r="N6" s="11"/>
      <c r="O6" s="7"/>
      <c r="P6" s="11"/>
      <c r="Q6" s="7"/>
      <c r="R6" s="14"/>
      <c r="S6" s="7"/>
      <c r="T6" s="11"/>
      <c r="U6" s="7"/>
      <c r="V6" s="131"/>
      <c r="W6" s="131"/>
      <c r="X6" s="136"/>
      <c r="Y6" s="3"/>
    </row>
    <row r="7" spans="1:25" ht="18" customHeight="1" x14ac:dyDescent="0.15">
      <c r="A7" s="147" t="s">
        <v>2</v>
      </c>
      <c r="B7" s="148"/>
      <c r="C7" s="148"/>
      <c r="D7" s="148"/>
      <c r="E7" s="148"/>
      <c r="F7" s="149" t="s">
        <v>3</v>
      </c>
      <c r="G7" s="150"/>
      <c r="H7" s="150"/>
      <c r="I7" s="150"/>
      <c r="J7" s="150"/>
      <c r="K7" s="151"/>
      <c r="L7" s="152" t="s">
        <v>22</v>
      </c>
      <c r="M7" s="153"/>
      <c r="N7" s="153"/>
      <c r="O7" s="153"/>
      <c r="P7" s="153"/>
      <c r="Q7" s="153"/>
      <c r="R7" s="153"/>
      <c r="S7" s="153"/>
      <c r="T7" s="153"/>
      <c r="U7" s="153"/>
      <c r="V7" s="153"/>
      <c r="W7" s="153"/>
      <c r="X7" s="154"/>
      <c r="Y7" s="155" t="s">
        <v>4</v>
      </c>
    </row>
    <row r="8" spans="1:25" ht="18" customHeight="1" x14ac:dyDescent="0.15">
      <c r="A8" s="158" t="s">
        <v>5</v>
      </c>
      <c r="B8" s="139" t="s">
        <v>6</v>
      </c>
      <c r="C8" s="140"/>
      <c r="D8" s="140"/>
      <c r="E8" s="140"/>
      <c r="F8" s="158" t="s">
        <v>7</v>
      </c>
      <c r="G8" s="160"/>
      <c r="H8" s="162" t="s">
        <v>8</v>
      </c>
      <c r="I8" s="160"/>
      <c r="J8" s="164" t="s">
        <v>9</v>
      </c>
      <c r="K8" s="165"/>
      <c r="L8" s="168" t="s">
        <v>23</v>
      </c>
      <c r="M8" s="169"/>
      <c r="N8" s="169"/>
      <c r="O8" s="169"/>
      <c r="P8" s="169"/>
      <c r="Q8" s="169"/>
      <c r="R8" s="169"/>
      <c r="S8" s="169"/>
      <c r="T8" s="169"/>
      <c r="U8" s="170"/>
      <c r="V8" s="174" t="s">
        <v>10</v>
      </c>
      <c r="W8" s="139" t="s">
        <v>25</v>
      </c>
      <c r="X8" s="140"/>
      <c r="Y8" s="156"/>
    </row>
    <row r="9" spans="1:25" ht="18" customHeight="1" thickBot="1" x14ac:dyDescent="0.2">
      <c r="A9" s="159"/>
      <c r="B9" s="141" t="s">
        <v>11</v>
      </c>
      <c r="C9" s="142"/>
      <c r="D9" s="143"/>
      <c r="E9" s="118" t="s">
        <v>6</v>
      </c>
      <c r="F9" s="159"/>
      <c r="G9" s="161"/>
      <c r="H9" s="163"/>
      <c r="I9" s="161"/>
      <c r="J9" s="166"/>
      <c r="K9" s="167"/>
      <c r="L9" s="171"/>
      <c r="M9" s="172"/>
      <c r="N9" s="172"/>
      <c r="O9" s="172"/>
      <c r="P9" s="172"/>
      <c r="Q9" s="172"/>
      <c r="R9" s="172"/>
      <c r="S9" s="172"/>
      <c r="T9" s="172"/>
      <c r="U9" s="173"/>
      <c r="V9" s="175"/>
      <c r="W9" s="130" t="s">
        <v>26</v>
      </c>
      <c r="X9" s="130" t="s">
        <v>27</v>
      </c>
      <c r="Y9" s="157"/>
    </row>
    <row r="10" spans="1:25" ht="72" customHeight="1" thickBot="1" x14ac:dyDescent="0.2">
      <c r="A10" s="26">
        <v>42826</v>
      </c>
      <c r="B10" s="27">
        <v>0.35416666666666669</v>
      </c>
      <c r="C10" s="29" t="s">
        <v>37</v>
      </c>
      <c r="D10" s="28">
        <v>0.5</v>
      </c>
      <c r="E10" s="23">
        <f>D10-B10</f>
        <v>0.14583333333333331</v>
      </c>
      <c r="F10" s="24">
        <f>H10+J10</f>
        <v>5</v>
      </c>
      <c r="G10" s="17" t="s">
        <v>12</v>
      </c>
      <c r="H10" s="25">
        <v>2</v>
      </c>
      <c r="I10" s="17" t="s">
        <v>12</v>
      </c>
      <c r="J10" s="25">
        <v>3</v>
      </c>
      <c r="K10" s="18" t="s">
        <v>12</v>
      </c>
      <c r="L10" s="36" t="s">
        <v>330</v>
      </c>
      <c r="M10" s="19" t="s">
        <v>33</v>
      </c>
      <c r="N10" s="37" t="s">
        <v>331</v>
      </c>
      <c r="O10" s="20" t="s">
        <v>326</v>
      </c>
      <c r="P10" s="36" t="s">
        <v>332</v>
      </c>
      <c r="Q10" s="21" t="s">
        <v>34</v>
      </c>
      <c r="R10" s="37" t="s">
        <v>159</v>
      </c>
      <c r="S10" s="21" t="s">
        <v>35</v>
      </c>
      <c r="T10" s="37" t="s">
        <v>159</v>
      </c>
      <c r="U10" s="21" t="s">
        <v>36</v>
      </c>
      <c r="V10" s="133" t="s">
        <v>149</v>
      </c>
      <c r="W10" s="133" t="s">
        <v>150</v>
      </c>
      <c r="X10" s="137" t="s">
        <v>280</v>
      </c>
      <c r="Y10" s="120"/>
    </row>
    <row r="11" spans="1:25" ht="72" customHeight="1" thickBot="1" x14ac:dyDescent="0.2">
      <c r="A11" s="26">
        <v>42826</v>
      </c>
      <c r="B11" s="27">
        <v>0.79166666666666663</v>
      </c>
      <c r="C11" s="29" t="s">
        <v>37</v>
      </c>
      <c r="D11" s="28">
        <v>0.91666666666666663</v>
      </c>
      <c r="E11" s="23">
        <f t="shared" ref="E11:E17" si="0">D11-B11</f>
        <v>0.125</v>
      </c>
      <c r="F11" s="24">
        <f t="shared" ref="F11:F17" si="1">H11+J11</f>
        <v>8</v>
      </c>
      <c r="G11" s="17" t="s">
        <v>12</v>
      </c>
      <c r="H11" s="25">
        <v>3</v>
      </c>
      <c r="I11" s="17" t="s">
        <v>12</v>
      </c>
      <c r="J11" s="25">
        <v>5</v>
      </c>
      <c r="K11" s="18" t="s">
        <v>12</v>
      </c>
      <c r="L11" s="36" t="s">
        <v>330</v>
      </c>
      <c r="M11" s="19" t="s">
        <v>33</v>
      </c>
      <c r="N11" s="37" t="s">
        <v>331</v>
      </c>
      <c r="O11" s="20" t="s">
        <v>326</v>
      </c>
      <c r="P11" s="36" t="s">
        <v>332</v>
      </c>
      <c r="Q11" s="21" t="s">
        <v>34</v>
      </c>
      <c r="R11" s="37" t="s">
        <v>159</v>
      </c>
      <c r="S11" s="21" t="s">
        <v>35</v>
      </c>
      <c r="T11" s="37" t="s">
        <v>159</v>
      </c>
      <c r="U11" s="21" t="s">
        <v>36</v>
      </c>
      <c r="V11" s="133" t="s">
        <v>38</v>
      </c>
      <c r="W11" s="133" t="s">
        <v>28</v>
      </c>
      <c r="X11" s="137" t="s">
        <v>28</v>
      </c>
      <c r="Y11" s="120"/>
    </row>
    <row r="12" spans="1:25" ht="72" customHeight="1" thickBot="1" x14ac:dyDescent="0.2">
      <c r="A12" s="26">
        <v>42827</v>
      </c>
      <c r="B12" s="27">
        <v>0.375</v>
      </c>
      <c r="C12" s="29" t="s">
        <v>37</v>
      </c>
      <c r="D12" s="28">
        <v>0.5</v>
      </c>
      <c r="E12" s="23">
        <f t="shared" si="0"/>
        <v>0.125</v>
      </c>
      <c r="F12" s="24">
        <f t="shared" si="1"/>
        <v>2</v>
      </c>
      <c r="G12" s="17" t="s">
        <v>12</v>
      </c>
      <c r="H12" s="25">
        <v>2</v>
      </c>
      <c r="I12" s="17" t="s">
        <v>12</v>
      </c>
      <c r="J12" s="25">
        <v>0</v>
      </c>
      <c r="K12" s="18" t="s">
        <v>12</v>
      </c>
      <c r="L12" s="36" t="s">
        <v>157</v>
      </c>
      <c r="M12" s="19" t="s">
        <v>33</v>
      </c>
      <c r="N12" s="37" t="s">
        <v>331</v>
      </c>
      <c r="O12" s="20" t="s">
        <v>326</v>
      </c>
      <c r="P12" s="36" t="s">
        <v>158</v>
      </c>
      <c r="Q12" s="21" t="s">
        <v>34</v>
      </c>
      <c r="R12" s="37" t="s">
        <v>333</v>
      </c>
      <c r="S12" s="21" t="s">
        <v>35</v>
      </c>
      <c r="T12" s="37" t="s">
        <v>159</v>
      </c>
      <c r="U12" s="21" t="s">
        <v>36</v>
      </c>
      <c r="V12" s="133" t="s">
        <v>39</v>
      </c>
      <c r="W12" s="133" t="s">
        <v>59</v>
      </c>
      <c r="X12" s="137" t="s">
        <v>13</v>
      </c>
      <c r="Y12" s="120"/>
    </row>
    <row r="13" spans="1:25" ht="72" customHeight="1" thickBot="1" x14ac:dyDescent="0.2">
      <c r="A13" s="26">
        <v>42830</v>
      </c>
      <c r="B13" s="27">
        <v>0.375</v>
      </c>
      <c r="C13" s="29" t="s">
        <v>37</v>
      </c>
      <c r="D13" s="28">
        <v>0.66666666666666663</v>
      </c>
      <c r="E13" s="23">
        <v>0.25</v>
      </c>
      <c r="F13" s="24">
        <f t="shared" si="1"/>
        <v>50</v>
      </c>
      <c r="G13" s="17" t="s">
        <v>12</v>
      </c>
      <c r="H13" s="25">
        <v>20</v>
      </c>
      <c r="I13" s="17" t="s">
        <v>12</v>
      </c>
      <c r="J13" s="25">
        <v>30</v>
      </c>
      <c r="K13" s="18" t="s">
        <v>12</v>
      </c>
      <c r="L13" s="36" t="s">
        <v>330</v>
      </c>
      <c r="M13" s="19" t="s">
        <v>33</v>
      </c>
      <c r="N13" s="37" t="s">
        <v>159</v>
      </c>
      <c r="O13" s="20" t="s">
        <v>326</v>
      </c>
      <c r="P13" s="36" t="s">
        <v>158</v>
      </c>
      <c r="Q13" s="21" t="s">
        <v>34</v>
      </c>
      <c r="R13" s="37" t="s">
        <v>333</v>
      </c>
      <c r="S13" s="21" t="s">
        <v>35</v>
      </c>
      <c r="T13" s="37" t="s">
        <v>159</v>
      </c>
      <c r="U13" s="21" t="s">
        <v>36</v>
      </c>
      <c r="V13" s="133" t="s">
        <v>41</v>
      </c>
      <c r="W13" s="133" t="s">
        <v>48</v>
      </c>
      <c r="X13" s="137" t="s">
        <v>166</v>
      </c>
      <c r="Y13" s="120" t="s">
        <v>334</v>
      </c>
    </row>
    <row r="14" spans="1:25" ht="72" customHeight="1" thickBot="1" x14ac:dyDescent="0.2">
      <c r="A14" s="178">
        <v>42840</v>
      </c>
      <c r="B14" s="180">
        <v>0.54166666666666663</v>
      </c>
      <c r="C14" s="176" t="s">
        <v>37</v>
      </c>
      <c r="D14" s="194">
        <v>0.70833333333333337</v>
      </c>
      <c r="E14" s="192">
        <f t="shared" si="0"/>
        <v>0.16666666666666674</v>
      </c>
      <c r="F14" s="190">
        <f t="shared" si="1"/>
        <v>50</v>
      </c>
      <c r="G14" s="186" t="s">
        <v>12</v>
      </c>
      <c r="H14" s="188">
        <v>20</v>
      </c>
      <c r="I14" s="186" t="s">
        <v>12</v>
      </c>
      <c r="J14" s="188">
        <v>30</v>
      </c>
      <c r="K14" s="182" t="s">
        <v>12</v>
      </c>
      <c r="L14" s="36" t="s">
        <v>330</v>
      </c>
      <c r="M14" s="19" t="s">
        <v>33</v>
      </c>
      <c r="N14" s="37" t="s">
        <v>159</v>
      </c>
      <c r="O14" s="20" t="s">
        <v>326</v>
      </c>
      <c r="P14" s="36" t="s">
        <v>158</v>
      </c>
      <c r="Q14" s="21" t="s">
        <v>34</v>
      </c>
      <c r="R14" s="37" t="s">
        <v>333</v>
      </c>
      <c r="S14" s="21" t="s">
        <v>35</v>
      </c>
      <c r="T14" s="37" t="s">
        <v>159</v>
      </c>
      <c r="U14" s="21" t="s">
        <v>36</v>
      </c>
      <c r="V14" s="133" t="s">
        <v>149</v>
      </c>
      <c r="W14" s="133" t="s">
        <v>211</v>
      </c>
      <c r="X14" s="137" t="s">
        <v>214</v>
      </c>
      <c r="Y14" s="120"/>
    </row>
    <row r="15" spans="1:25" ht="72" customHeight="1" thickBot="1" x14ac:dyDescent="0.2">
      <c r="A15" s="179"/>
      <c r="B15" s="181"/>
      <c r="C15" s="177"/>
      <c r="D15" s="195"/>
      <c r="E15" s="193"/>
      <c r="F15" s="191"/>
      <c r="G15" s="187"/>
      <c r="H15" s="189"/>
      <c r="I15" s="187"/>
      <c r="J15" s="189"/>
      <c r="K15" s="183"/>
      <c r="L15" s="36" t="s">
        <v>330</v>
      </c>
      <c r="M15" s="19" t="s">
        <v>33</v>
      </c>
      <c r="N15" s="37" t="s">
        <v>159</v>
      </c>
      <c r="O15" s="20" t="s">
        <v>326</v>
      </c>
      <c r="P15" s="36" t="s">
        <v>158</v>
      </c>
      <c r="Q15" s="21" t="s">
        <v>34</v>
      </c>
      <c r="R15" s="37" t="s">
        <v>333</v>
      </c>
      <c r="S15" s="21" t="s">
        <v>35</v>
      </c>
      <c r="T15" s="37" t="s">
        <v>159</v>
      </c>
      <c r="U15" s="21" t="s">
        <v>36</v>
      </c>
      <c r="V15" s="133" t="s">
        <v>40</v>
      </c>
      <c r="W15" s="133" t="s">
        <v>14</v>
      </c>
      <c r="X15" s="137" t="s">
        <v>14</v>
      </c>
      <c r="Y15" s="120"/>
    </row>
    <row r="16" spans="1:25" ht="72" customHeight="1" thickBot="1" x14ac:dyDescent="0.2">
      <c r="A16" s="26">
        <v>42845</v>
      </c>
      <c r="B16" s="27">
        <v>0.35416666666666669</v>
      </c>
      <c r="C16" s="29" t="s">
        <v>37</v>
      </c>
      <c r="D16" s="28">
        <v>0.39583333333333331</v>
      </c>
      <c r="E16" s="23">
        <f t="shared" si="0"/>
        <v>4.166666666666663E-2</v>
      </c>
      <c r="F16" s="24">
        <f t="shared" si="1"/>
        <v>2</v>
      </c>
      <c r="G16" s="17" t="s">
        <v>12</v>
      </c>
      <c r="H16" s="25">
        <v>1</v>
      </c>
      <c r="I16" s="17" t="s">
        <v>12</v>
      </c>
      <c r="J16" s="121">
        <v>1</v>
      </c>
      <c r="K16" s="18" t="s">
        <v>12</v>
      </c>
      <c r="L16" s="36" t="s">
        <v>157</v>
      </c>
      <c r="M16" s="19" t="s">
        <v>33</v>
      </c>
      <c r="N16" s="37" t="s">
        <v>331</v>
      </c>
      <c r="O16" s="20" t="s">
        <v>326</v>
      </c>
      <c r="P16" s="36" t="s">
        <v>158</v>
      </c>
      <c r="Q16" s="21" t="s">
        <v>34</v>
      </c>
      <c r="R16" s="37" t="s">
        <v>335</v>
      </c>
      <c r="S16" s="21" t="s">
        <v>35</v>
      </c>
      <c r="T16" s="37" t="s">
        <v>159</v>
      </c>
      <c r="U16" s="21" t="s">
        <v>36</v>
      </c>
      <c r="V16" s="133" t="s">
        <v>43</v>
      </c>
      <c r="W16" s="133" t="s">
        <v>62</v>
      </c>
      <c r="X16" s="137" t="s">
        <v>15</v>
      </c>
      <c r="Y16" s="120" t="s">
        <v>336</v>
      </c>
    </row>
    <row r="17" spans="1:25" ht="72" customHeight="1" thickBot="1" x14ac:dyDescent="0.2">
      <c r="A17" s="26"/>
      <c r="B17" s="27"/>
      <c r="C17" s="29" t="s">
        <v>37</v>
      </c>
      <c r="D17" s="28"/>
      <c r="E17" s="23">
        <f t="shared" si="0"/>
        <v>0</v>
      </c>
      <c r="F17" s="24">
        <f t="shared" si="1"/>
        <v>0</v>
      </c>
      <c r="G17" s="17" t="s">
        <v>12</v>
      </c>
      <c r="H17" s="25"/>
      <c r="I17" s="17" t="s">
        <v>12</v>
      </c>
      <c r="J17" s="121"/>
      <c r="K17" s="18" t="s">
        <v>12</v>
      </c>
      <c r="L17" s="36" t="s">
        <v>157</v>
      </c>
      <c r="M17" s="19" t="s">
        <v>33</v>
      </c>
      <c r="N17" s="37" t="s">
        <v>159</v>
      </c>
      <c r="O17" s="20" t="s">
        <v>326</v>
      </c>
      <c r="P17" s="36" t="s">
        <v>158</v>
      </c>
      <c r="Q17" s="21" t="s">
        <v>34</v>
      </c>
      <c r="R17" s="37" t="s">
        <v>159</v>
      </c>
      <c r="S17" s="21" t="s">
        <v>35</v>
      </c>
      <c r="T17" s="37" t="s">
        <v>159</v>
      </c>
      <c r="U17" s="21" t="s">
        <v>36</v>
      </c>
      <c r="V17" s="133"/>
      <c r="W17" s="133"/>
      <c r="X17" s="137"/>
      <c r="Y17" s="120"/>
    </row>
    <row r="18" spans="1:25" ht="72" customHeight="1" thickBot="1" x14ac:dyDescent="0.2">
      <c r="A18" s="178">
        <v>42825</v>
      </c>
      <c r="B18" s="180">
        <v>0.35416666666666669</v>
      </c>
      <c r="C18" s="176" t="s">
        <v>37</v>
      </c>
      <c r="D18" s="194">
        <v>0.5</v>
      </c>
      <c r="E18" s="192">
        <f>D18-B18</f>
        <v>0.14583333333333331</v>
      </c>
      <c r="F18" s="190">
        <f>H18+J18</f>
        <v>50</v>
      </c>
      <c r="G18" s="186" t="s">
        <v>12</v>
      </c>
      <c r="H18" s="188">
        <v>20</v>
      </c>
      <c r="I18" s="186" t="s">
        <v>12</v>
      </c>
      <c r="J18" s="184">
        <v>30</v>
      </c>
      <c r="K18" s="182" t="s">
        <v>12</v>
      </c>
      <c r="L18" s="36" t="s">
        <v>330</v>
      </c>
      <c r="M18" s="19" t="s">
        <v>33</v>
      </c>
      <c r="N18" s="37" t="s">
        <v>159</v>
      </c>
      <c r="O18" s="20" t="s">
        <v>326</v>
      </c>
      <c r="P18" s="36" t="s">
        <v>158</v>
      </c>
      <c r="Q18" s="21" t="s">
        <v>34</v>
      </c>
      <c r="R18" s="37" t="s">
        <v>159</v>
      </c>
      <c r="S18" s="21" t="s">
        <v>35</v>
      </c>
      <c r="T18" s="37" t="s">
        <v>337</v>
      </c>
      <c r="U18" s="21" t="s">
        <v>36</v>
      </c>
      <c r="V18" s="133" t="s">
        <v>38</v>
      </c>
      <c r="W18" s="133" t="s">
        <v>56</v>
      </c>
      <c r="X18" s="137" t="s">
        <v>82</v>
      </c>
      <c r="Y18" s="120"/>
    </row>
    <row r="19" spans="1:25" ht="72" customHeight="1" thickBot="1" x14ac:dyDescent="0.2">
      <c r="A19" s="179"/>
      <c r="B19" s="181"/>
      <c r="C19" s="177"/>
      <c r="D19" s="195"/>
      <c r="E19" s="193"/>
      <c r="F19" s="191"/>
      <c r="G19" s="187"/>
      <c r="H19" s="189"/>
      <c r="I19" s="187"/>
      <c r="J19" s="185"/>
      <c r="K19" s="183"/>
      <c r="L19" s="122" t="s">
        <v>157</v>
      </c>
      <c r="M19" s="123" t="s">
        <v>33</v>
      </c>
      <c r="N19" s="124" t="s">
        <v>159</v>
      </c>
      <c r="O19" s="125" t="s">
        <v>326</v>
      </c>
      <c r="P19" s="122" t="s">
        <v>158</v>
      </c>
      <c r="Q19" s="126" t="s">
        <v>34</v>
      </c>
      <c r="R19" s="124" t="s">
        <v>159</v>
      </c>
      <c r="S19" s="126" t="s">
        <v>35</v>
      </c>
      <c r="T19" s="124" t="s">
        <v>337</v>
      </c>
      <c r="U19" s="126" t="s">
        <v>36</v>
      </c>
      <c r="V19" s="134" t="s">
        <v>38</v>
      </c>
      <c r="W19" s="134" t="s">
        <v>154</v>
      </c>
      <c r="X19" s="138" t="s">
        <v>154</v>
      </c>
      <c r="Y19" s="127"/>
    </row>
  </sheetData>
  <mergeCells count="37">
    <mergeCell ref="A14:A15"/>
    <mergeCell ref="B14:B15"/>
    <mergeCell ref="C14:C15"/>
    <mergeCell ref="A2:Y2"/>
    <mergeCell ref="W5:Y5"/>
    <mergeCell ref="A7:E7"/>
    <mergeCell ref="F7:K7"/>
    <mergeCell ref="L7:X7"/>
    <mergeCell ref="Y7:Y9"/>
    <mergeCell ref="A8:A9"/>
    <mergeCell ref="B8:E8"/>
    <mergeCell ref="F8:G9"/>
    <mergeCell ref="H8:I9"/>
    <mergeCell ref="J8:K9"/>
    <mergeCell ref="L8:U9"/>
    <mergeCell ref="V8:V9"/>
    <mergeCell ref="W8:X8"/>
    <mergeCell ref="B9:D9"/>
    <mergeCell ref="D14:D15"/>
    <mergeCell ref="E14:E15"/>
    <mergeCell ref="K14:K15"/>
    <mergeCell ref="J14:J15"/>
    <mergeCell ref="I14:I15"/>
    <mergeCell ref="H14:H15"/>
    <mergeCell ref="G14:G15"/>
    <mergeCell ref="F14:F15"/>
    <mergeCell ref="C18:C19"/>
    <mergeCell ref="A18:A19"/>
    <mergeCell ref="B18:B19"/>
    <mergeCell ref="K18:K19"/>
    <mergeCell ref="J18:J19"/>
    <mergeCell ref="I18:I19"/>
    <mergeCell ref="H18:H19"/>
    <mergeCell ref="G18:G19"/>
    <mergeCell ref="F18:F19"/>
    <mergeCell ref="E18:E19"/>
    <mergeCell ref="D18:D19"/>
  </mergeCells>
  <phoneticPr fontId="1"/>
  <dataValidations count="3">
    <dataValidation type="list" allowBlank="1" showInputMessage="1" showErrorMessage="1" errorTitle="入力できません" error="活動指針を参考に、該当する施設又はテーマを選択してください" prompt="リストから選択する" sqref="V10:V19">
      <formula1>施設又はテーマ</formula1>
    </dataValidation>
    <dataValidation type="list" allowBlank="1" showInputMessage="1" showErrorMessage="1" errorTitle="入力できません" error="活動指針を参考に活動項目を選択してください。" prompt="活動指針を参考にリストから選択する" sqref="W10:W19">
      <formula1>INDIRECT(V10)</formula1>
    </dataValidation>
    <dataValidation type="list" allowBlank="1" showInputMessage="1" showErrorMessage="1" errorTitle="入力できません" error="活動指針を参考に該当する取組を選択してください。" prompt="活動指針を参考にリストから選択する" sqref="X10:X19">
      <formula1>INDIRECT(W10)</formula1>
    </dataValidation>
  </dataValidations>
  <pageMargins left="0.39370078740157483" right="0.31496062992125984" top="0.55118110236220474" bottom="0.35433070866141736" header="0.31496062992125984" footer="0.31496062992125984"/>
  <pageSetup paperSize="9" scale="5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81" zoomScaleNormal="81" workbookViewId="0">
      <selection activeCell="M31" sqref="M31"/>
    </sheetView>
  </sheetViews>
  <sheetFormatPr defaultRowHeight="13.5" x14ac:dyDescent="0.15"/>
  <cols>
    <col min="1" max="1" width="6.125" customWidth="1"/>
    <col min="2" max="2" width="2.875" bestFit="1" customWidth="1"/>
    <col min="3" max="3" width="8.375" bestFit="1" customWidth="1"/>
    <col min="4" max="4" width="3.25" bestFit="1" customWidth="1"/>
    <col min="5" max="5" width="49.5" bestFit="1" customWidth="1"/>
    <col min="6" max="6" width="3.875" hidden="1" customWidth="1"/>
    <col min="7" max="7" width="3" hidden="1" customWidth="1"/>
    <col min="8" max="8" width="2.75" hidden="1" customWidth="1"/>
    <col min="9" max="9" width="14.625" bestFit="1" customWidth="1"/>
    <col min="10" max="10" width="78.25" bestFit="1" customWidth="1"/>
    <col min="11" max="11" width="1.5" customWidth="1"/>
  </cols>
  <sheetData>
    <row r="1" spans="1:15" ht="18" thickBot="1" x14ac:dyDescent="0.2">
      <c r="B1" s="227" t="s">
        <v>215</v>
      </c>
      <c r="C1" s="228"/>
      <c r="D1" s="229"/>
      <c r="E1" s="229"/>
      <c r="F1" s="39"/>
      <c r="G1" s="96"/>
      <c r="H1" s="96"/>
      <c r="I1" s="40" t="s">
        <v>216</v>
      </c>
      <c r="J1" s="41" t="s">
        <v>217</v>
      </c>
      <c r="L1" s="235" t="s">
        <v>218</v>
      </c>
      <c r="M1" s="235"/>
      <c r="N1" s="235"/>
    </row>
    <row r="2" spans="1:15" ht="13.5" customHeight="1" thickBot="1" x14ac:dyDescent="0.2">
      <c r="A2" s="230" t="s">
        <v>154</v>
      </c>
      <c r="B2" s="231"/>
      <c r="C2" s="232"/>
      <c r="D2" s="99"/>
      <c r="E2" s="100" t="s">
        <v>282</v>
      </c>
      <c r="F2" s="100"/>
      <c r="G2" s="100"/>
      <c r="H2" s="100"/>
      <c r="I2" s="101" t="str">
        <f>IF(COUNTIF(記入様式!W:X,"総会*"),"○","！")</f>
        <v>！</v>
      </c>
      <c r="J2" s="102" t="str">
        <f>IF(I2="！","必須です。毎年度4月1日から3月31日に開催された総会の日を記入してください。","")</f>
        <v>必須です。毎年度4月1日から3月31日に開催された総会の日を記入してください。</v>
      </c>
      <c r="L2" s="239" t="s">
        <v>283</v>
      </c>
      <c r="M2" s="240"/>
      <c r="N2" s="241"/>
      <c r="O2" s="81"/>
    </row>
    <row r="3" spans="1:15" x14ac:dyDescent="0.15">
      <c r="A3" s="200" t="s">
        <v>277</v>
      </c>
      <c r="B3" s="212" t="s">
        <v>188</v>
      </c>
      <c r="C3" s="213"/>
      <c r="D3" s="43"/>
      <c r="E3" s="44" t="s">
        <v>152</v>
      </c>
      <c r="F3" s="44"/>
      <c r="G3" s="44"/>
      <c r="H3" s="44"/>
      <c r="I3" s="45" t="str">
        <f>IF(COUNTIF(記入様式!W:X,"施設の点検*"),"○","！")</f>
        <v>！</v>
      </c>
      <c r="J3" s="46" t="str">
        <f>IF(I3="！","必須の活動です。","")</f>
        <v>必須の活動です。</v>
      </c>
      <c r="L3" s="242"/>
      <c r="M3" s="243"/>
      <c r="N3" s="244"/>
      <c r="O3" s="81"/>
    </row>
    <row r="4" spans="1:15" x14ac:dyDescent="0.15">
      <c r="A4" s="201"/>
      <c r="B4" s="214"/>
      <c r="C4" s="215"/>
      <c r="D4" s="84"/>
      <c r="E4" s="85" t="s">
        <v>28</v>
      </c>
      <c r="F4" s="85"/>
      <c r="G4" s="85"/>
      <c r="H4" s="85"/>
      <c r="I4" s="86" t="str">
        <f>IF(COUNTIF(記入様式!W:X,E4),"○","！")</f>
        <v>！</v>
      </c>
      <c r="J4" s="87" t="str">
        <f>IF(I4="！","必須の活動です。","")</f>
        <v>必須の活動です。</v>
      </c>
      <c r="L4" s="242"/>
      <c r="M4" s="243"/>
      <c r="N4" s="244"/>
      <c r="O4" s="81"/>
    </row>
    <row r="5" spans="1:15" ht="13.5" customHeight="1" thickBot="1" x14ac:dyDescent="0.2">
      <c r="A5" s="201"/>
      <c r="B5" s="216"/>
      <c r="C5" s="217"/>
      <c r="D5" s="91"/>
      <c r="E5" s="103" t="s">
        <v>45</v>
      </c>
      <c r="F5" s="103"/>
      <c r="G5" s="103"/>
      <c r="H5" s="103"/>
      <c r="I5" s="55" t="str">
        <f>IF(COUNTIF(記入様式!W:X,E5),"○","！")</f>
        <v>！</v>
      </c>
      <c r="J5" s="93" t="str">
        <f>IF(I5="！","活動期間中に１回以上の受講が必要です。","受講日を忘れずに様式1-8実施状況報告書の備考欄に記入してください。")</f>
        <v>活動期間中に１回以上の受講が必要です。</v>
      </c>
      <c r="L5" s="242"/>
      <c r="M5" s="243"/>
      <c r="N5" s="244"/>
    </row>
    <row r="6" spans="1:15" x14ac:dyDescent="0.15">
      <c r="A6" s="201"/>
      <c r="B6" s="218" t="s">
        <v>279</v>
      </c>
      <c r="C6" s="233" t="s">
        <v>39</v>
      </c>
      <c r="D6" s="43"/>
      <c r="E6" s="44" t="s">
        <v>194</v>
      </c>
      <c r="F6" s="44"/>
      <c r="G6" s="44"/>
      <c r="H6" s="44"/>
      <c r="I6" s="45" t="str">
        <f>IF(COUNTIF(記入様式!X:X,E6),"○","！")</f>
        <v>！</v>
      </c>
      <c r="J6" s="46" t="str">
        <f>IF(I6="！","保全管理（耕作可能な状態に農地の草刈りや害虫駆除すること）は実施しませんでしたか。","")</f>
        <v>保全管理（耕作可能な状態に農地の草刈りや害虫駆除すること）は実施しませんでしたか。</v>
      </c>
      <c r="L6" s="242"/>
      <c r="M6" s="243"/>
      <c r="N6" s="244"/>
    </row>
    <row r="7" spans="1:15" x14ac:dyDescent="0.15">
      <c r="A7" s="201"/>
      <c r="B7" s="219"/>
      <c r="C7" s="210"/>
      <c r="D7" s="84"/>
      <c r="E7" s="85" t="s">
        <v>195</v>
      </c>
      <c r="F7" s="85"/>
      <c r="G7" s="85"/>
      <c r="H7" s="85"/>
      <c r="I7" s="86" t="str">
        <f>IF(COUNTIF(記入様式!W:X,E7),"○","！")</f>
        <v>！</v>
      </c>
      <c r="J7" s="87" t="str">
        <f>IF(I7="！","必須の活動です。","")</f>
        <v>必須の活動です。</v>
      </c>
      <c r="L7" s="242"/>
      <c r="M7" s="243"/>
      <c r="N7" s="244"/>
      <c r="O7" s="81"/>
    </row>
    <row r="8" spans="1:15" ht="14.25" thickBot="1" x14ac:dyDescent="0.2">
      <c r="A8" s="201"/>
      <c r="B8" s="219"/>
      <c r="C8" s="209"/>
      <c r="D8" s="88"/>
      <c r="E8" s="89" t="s">
        <v>49</v>
      </c>
      <c r="F8" s="89"/>
      <c r="G8" s="89"/>
      <c r="H8" s="89"/>
      <c r="I8" s="47" t="str">
        <f>IF(COUNTIF(記入様式!W:X,"異常気象時の対応*"),"○","！")</f>
        <v>！</v>
      </c>
      <c r="J8" s="48" t="str">
        <f>IF(I8="！","大雨警報などの異常気象はありませんでしたか。見回りを実施した場合も対象となります。","")</f>
        <v>大雨警報などの異常気象はありませんでしたか。見回りを実施した場合も対象となります。</v>
      </c>
      <c r="L8" s="242"/>
      <c r="M8" s="243"/>
      <c r="N8" s="244"/>
    </row>
    <row r="9" spans="1:15" ht="14.25" thickTop="1" x14ac:dyDescent="0.15">
      <c r="A9" s="201"/>
      <c r="B9" s="219"/>
      <c r="C9" s="208" t="s">
        <v>40</v>
      </c>
      <c r="D9" s="49"/>
      <c r="E9" s="50" t="s">
        <v>50</v>
      </c>
      <c r="F9" s="50" t="str">
        <f>IF(COUNTIF(記入様式!X:X,E9),"○","×")</f>
        <v>×</v>
      </c>
      <c r="G9" s="50"/>
      <c r="H9" s="50"/>
      <c r="I9" s="51" t="str">
        <f>IF(OR(F9="○",F51="○"),"○","！")</f>
        <v>！</v>
      </c>
      <c r="J9" s="52" t="str">
        <f>IF(I9="！","必須の活動です。","")</f>
        <v>必須の活動です。</v>
      </c>
      <c r="L9" s="242"/>
      <c r="M9" s="243"/>
      <c r="N9" s="244"/>
    </row>
    <row r="10" spans="1:15" x14ac:dyDescent="0.15">
      <c r="A10" s="201"/>
      <c r="B10" s="219"/>
      <c r="C10" s="210"/>
      <c r="D10" s="90"/>
      <c r="E10" s="85" t="s">
        <v>14</v>
      </c>
      <c r="F10" s="85"/>
      <c r="G10" s="85"/>
      <c r="H10" s="85"/>
      <c r="I10" s="86" t="str">
        <f>IF(COUNTIF(記入様式!X:X,E10),"○","！")</f>
        <v>！</v>
      </c>
      <c r="J10" s="87" t="str">
        <f>IF(I10="！","必須の活動です。","")</f>
        <v>必須の活動です。</v>
      </c>
      <c r="L10" s="242"/>
      <c r="M10" s="243"/>
      <c r="N10" s="244"/>
      <c r="O10" s="81"/>
    </row>
    <row r="11" spans="1:15" ht="14.25" thickBot="1" x14ac:dyDescent="0.2">
      <c r="A11" s="201"/>
      <c r="B11" s="219"/>
      <c r="C11" s="209"/>
      <c r="D11" s="88"/>
      <c r="E11" s="89" t="s">
        <v>49</v>
      </c>
      <c r="F11" s="89"/>
      <c r="G11" s="89"/>
      <c r="H11" s="89"/>
      <c r="I11" s="47" t="str">
        <f>IF(COUNTIF(記入様式!W:X,"異常気象時の対応*"),"○","！")</f>
        <v>！</v>
      </c>
      <c r="J11" s="48" t="str">
        <f>IF(I11="！","大雨警報などの異常気象はありませんでしたか。見回りを実施した場合も対象となります。","")</f>
        <v>大雨警報などの異常気象はありませんでしたか。見回りを実施した場合も対象となります。</v>
      </c>
      <c r="L11" s="242"/>
      <c r="M11" s="243"/>
      <c r="N11" s="244"/>
    </row>
    <row r="12" spans="1:15" ht="14.25" thickTop="1" x14ac:dyDescent="0.15">
      <c r="A12" s="201"/>
      <c r="B12" s="219"/>
      <c r="C12" s="208" t="s">
        <v>189</v>
      </c>
      <c r="D12" s="49"/>
      <c r="E12" s="50" t="s">
        <v>52</v>
      </c>
      <c r="F12" s="50" t="str">
        <f>IF(COUNTIF(記入様式!X:X,E12),"○","×")</f>
        <v>×</v>
      </c>
      <c r="G12" s="50"/>
      <c r="H12" s="50"/>
      <c r="I12" s="51" t="str">
        <f>IF(OR(F12="○",F51="○"),"○","！")</f>
        <v>！</v>
      </c>
      <c r="J12" s="54" t="str">
        <f>IF(I12="！","必須の活動です。","")</f>
        <v>必須の活動です。</v>
      </c>
      <c r="L12" s="234" t="s">
        <v>219</v>
      </c>
      <c r="M12" s="234"/>
      <c r="N12" s="234"/>
      <c r="O12" s="81"/>
    </row>
    <row r="13" spans="1:15" ht="14.25" thickBot="1" x14ac:dyDescent="0.2">
      <c r="A13" s="201"/>
      <c r="B13" s="219"/>
      <c r="C13" s="209"/>
      <c r="D13" s="88"/>
      <c r="E13" s="92" t="s">
        <v>49</v>
      </c>
      <c r="F13" s="92"/>
      <c r="G13" s="92"/>
      <c r="H13" s="92"/>
      <c r="I13" s="55" t="str">
        <f>IF(COUNTIF(記入様式!W:X,"異常気象時の対応*"),"○","！")</f>
        <v>！</v>
      </c>
      <c r="J13" s="93" t="str">
        <f>IF(I13="！","大雨警報などの異常気象はありませんでしたか。見回りを実施した場合も対象となります。","")</f>
        <v>大雨警報などの異常気象はありませんでしたか。見回りを実施した場合も対象となります。</v>
      </c>
      <c r="L13" s="234"/>
      <c r="M13" s="234"/>
      <c r="N13" s="234"/>
    </row>
    <row r="14" spans="1:15" ht="14.25" thickTop="1" x14ac:dyDescent="0.15">
      <c r="A14" s="201"/>
      <c r="B14" s="219"/>
      <c r="C14" s="210" t="s">
        <v>42</v>
      </c>
      <c r="D14" s="53"/>
      <c r="E14" s="50" t="s">
        <v>54</v>
      </c>
      <c r="F14" s="50" t="str">
        <f>IF(COUNTIF(記入様式!X:X,E14),"○","×")</f>
        <v>×</v>
      </c>
      <c r="G14" s="50"/>
      <c r="H14" s="50"/>
      <c r="I14" s="51" t="str">
        <f>IF(OR(F14="○",F51="○"),"○","！")</f>
        <v>！</v>
      </c>
      <c r="J14" s="54" t="str">
        <f>IF(I14="！","活動地域内にため池があれば必須の活動です。","")</f>
        <v>活動地域内にため池があれば必須の活動です。</v>
      </c>
      <c r="L14" s="234"/>
      <c r="M14" s="234"/>
      <c r="N14" s="234"/>
    </row>
    <row r="15" spans="1:15" x14ac:dyDescent="0.15">
      <c r="A15" s="201"/>
      <c r="B15" s="219"/>
      <c r="C15" s="210"/>
      <c r="D15" s="90"/>
      <c r="E15" s="85" t="s">
        <v>55</v>
      </c>
      <c r="F15" s="85"/>
      <c r="G15" s="85"/>
      <c r="H15" s="85"/>
      <c r="I15" s="86" t="str">
        <f>IF(COUNTIF(記入様式!X:X,E15),"○","！")</f>
        <v>！</v>
      </c>
      <c r="J15" s="94" t="str">
        <f>IF(I15="！","活動地域内にため池があれば必須の活動です。","")</f>
        <v>活動地域内にため池があれば必須の活動です。</v>
      </c>
      <c r="L15" s="234"/>
      <c r="M15" s="234"/>
      <c r="N15" s="234"/>
      <c r="O15" s="81"/>
    </row>
    <row r="16" spans="1:15" ht="13.5" customHeight="1" thickBot="1" x14ac:dyDescent="0.2">
      <c r="A16" s="201"/>
      <c r="B16" s="83"/>
      <c r="C16" s="211"/>
      <c r="D16" s="91"/>
      <c r="E16" s="92" t="s">
        <v>49</v>
      </c>
      <c r="F16" s="92"/>
      <c r="G16" s="92"/>
      <c r="H16" s="92"/>
      <c r="I16" s="55" t="str">
        <f>IF(COUNTIF(記入様式!W:X,"異常気象時の対応*"),"○","！")</f>
        <v>！</v>
      </c>
      <c r="J16" s="93" t="str">
        <f>IF(I16="！","大雨警報などの異常気象はありませんでしたか。見回りを実施した場合も対象となります。","")</f>
        <v>大雨警報などの異常気象はありませんでしたか。見回りを実施した場合も対象となります。</v>
      </c>
      <c r="L16" s="234"/>
      <c r="M16" s="234"/>
      <c r="N16" s="234"/>
    </row>
    <row r="17" spans="1:14" ht="13.5" customHeight="1" x14ac:dyDescent="0.15">
      <c r="A17" s="201"/>
      <c r="B17" s="203" t="s">
        <v>190</v>
      </c>
      <c r="C17" s="205" t="s">
        <v>56</v>
      </c>
      <c r="D17" s="206"/>
      <c r="E17" s="207"/>
      <c r="F17" s="97">
        <f>SUM(F18:F23)</f>
        <v>0</v>
      </c>
      <c r="G17" s="97"/>
      <c r="H17" s="97"/>
      <c r="I17" s="253" t="str">
        <f>IF(F17&gt;0,"○","！")</f>
        <v>！</v>
      </c>
      <c r="J17" s="56"/>
      <c r="L17" s="234"/>
      <c r="M17" s="234"/>
      <c r="N17" s="234"/>
    </row>
    <row r="18" spans="1:14" ht="13.5" customHeight="1" x14ac:dyDescent="0.15">
      <c r="A18" s="201"/>
      <c r="B18" s="204"/>
      <c r="C18" s="57"/>
      <c r="D18" s="58" t="s">
        <v>197</v>
      </c>
      <c r="E18" s="59" t="s">
        <v>82</v>
      </c>
      <c r="F18" s="76">
        <f>IF(COUNTIF(記入様式!W:X,E18),1,0)</f>
        <v>0</v>
      </c>
      <c r="G18" s="76"/>
      <c r="H18" s="76"/>
      <c r="I18" s="237"/>
      <c r="J18" s="247" t="str">
        <f>IF(I17="！","必須の活動です。活動計画で選択した①～⑥の推進活動を実施してください。","開催日を忘れずに様式1-8実施状況報告書の備考欄に記入してください。")</f>
        <v>必須の活動です。活動計画で選択した①～⑥の推進活動を実施してください。</v>
      </c>
      <c r="L18" s="234"/>
      <c r="M18" s="234"/>
      <c r="N18" s="234"/>
    </row>
    <row r="19" spans="1:14" ht="13.5" customHeight="1" x14ac:dyDescent="0.15">
      <c r="A19" s="201"/>
      <c r="B19" s="204"/>
      <c r="C19" s="57"/>
      <c r="D19" s="58" t="s">
        <v>199</v>
      </c>
      <c r="E19" s="59" t="s">
        <v>32</v>
      </c>
      <c r="F19" s="76">
        <f>IF(COUNTIF(記入様式!W:X,E19),1,0)</f>
        <v>0</v>
      </c>
      <c r="G19" s="76"/>
      <c r="H19" s="76"/>
      <c r="I19" s="237"/>
      <c r="J19" s="247"/>
      <c r="L19" s="234"/>
      <c r="M19" s="234"/>
      <c r="N19" s="234"/>
    </row>
    <row r="20" spans="1:14" ht="13.5" customHeight="1" x14ac:dyDescent="0.15">
      <c r="A20" s="201"/>
      <c r="B20" s="204"/>
      <c r="C20" s="57"/>
      <c r="D20" s="58" t="s">
        <v>201</v>
      </c>
      <c r="E20" s="59" t="s">
        <v>83</v>
      </c>
      <c r="F20" s="76">
        <f>IF(COUNTIF(記入様式!W:X,E20),1,0)</f>
        <v>0</v>
      </c>
      <c r="G20" s="76"/>
      <c r="H20" s="76"/>
      <c r="I20" s="237"/>
      <c r="J20" s="247"/>
      <c r="L20" s="234"/>
      <c r="M20" s="234"/>
      <c r="N20" s="234"/>
    </row>
    <row r="21" spans="1:14" ht="13.5" customHeight="1" x14ac:dyDescent="0.15">
      <c r="A21" s="201"/>
      <c r="B21" s="204"/>
      <c r="C21" s="57"/>
      <c r="D21" s="58" t="s">
        <v>203</v>
      </c>
      <c r="E21" s="59" t="s">
        <v>84</v>
      </c>
      <c r="F21" s="76">
        <f>IF(COUNTIF(記入様式!W:X,E21),1,0)</f>
        <v>0</v>
      </c>
      <c r="G21" s="76"/>
      <c r="H21" s="76"/>
      <c r="I21" s="237"/>
      <c r="J21" s="247"/>
      <c r="L21" s="234"/>
      <c r="M21" s="234"/>
      <c r="N21" s="234"/>
    </row>
    <row r="22" spans="1:14" ht="14.25" customHeight="1" x14ac:dyDescent="0.15">
      <c r="A22" s="201"/>
      <c r="B22" s="204"/>
      <c r="C22" s="57"/>
      <c r="D22" s="58" t="s">
        <v>205</v>
      </c>
      <c r="E22" s="59" t="s">
        <v>85</v>
      </c>
      <c r="F22" s="76">
        <f>IF(COUNTIF(記入様式!W:X,E22),1,0)</f>
        <v>0</v>
      </c>
      <c r="G22" s="76"/>
      <c r="H22" s="76"/>
      <c r="I22" s="237"/>
      <c r="J22" s="247"/>
      <c r="L22" s="82"/>
      <c r="M22" s="82"/>
      <c r="N22" s="82"/>
    </row>
    <row r="23" spans="1:14" ht="14.25" thickBot="1" x14ac:dyDescent="0.2">
      <c r="A23" s="202"/>
      <c r="B23" s="204"/>
      <c r="C23" s="105"/>
      <c r="D23" s="106" t="s">
        <v>207</v>
      </c>
      <c r="E23" s="107" t="s">
        <v>86</v>
      </c>
      <c r="F23" s="104">
        <f>IF(COUNTIF(記入様式!W:X,E23),1,0)</f>
        <v>0</v>
      </c>
      <c r="G23" s="104"/>
      <c r="H23" s="104"/>
      <c r="I23" s="254"/>
      <c r="J23" s="247"/>
      <c r="L23" s="82"/>
      <c r="M23" s="82"/>
      <c r="N23" s="82"/>
    </row>
    <row r="24" spans="1:14" x14ac:dyDescent="0.15">
      <c r="A24" s="200" t="s">
        <v>278</v>
      </c>
      <c r="B24" s="212" t="s">
        <v>188</v>
      </c>
      <c r="C24" s="213"/>
      <c r="D24" s="43"/>
      <c r="E24" s="44" t="s">
        <v>193</v>
      </c>
      <c r="F24" s="44"/>
      <c r="G24" s="44"/>
      <c r="H24" s="44"/>
      <c r="I24" s="45" t="str">
        <f>IF(COUNTIF(記入様式!W:X,"施設の点検*"),"○","！")</f>
        <v>！</v>
      </c>
      <c r="J24" s="46" t="str">
        <f>IF(I24="！","必須の活動です。診断結果の記録管理も必要です。","")</f>
        <v>必須の活動です。診断結果の記録管理も必要です。</v>
      </c>
      <c r="L24" s="82"/>
      <c r="M24" s="82"/>
      <c r="N24" s="82"/>
    </row>
    <row r="25" spans="1:14" x14ac:dyDescent="0.15">
      <c r="A25" s="201"/>
      <c r="B25" s="214"/>
      <c r="C25" s="215"/>
      <c r="D25" s="84"/>
      <c r="E25" s="85" t="s">
        <v>28</v>
      </c>
      <c r="F25" s="85"/>
      <c r="G25" s="85"/>
      <c r="H25" s="85"/>
      <c r="I25" s="86" t="str">
        <f>IF(COUNTIF(記入様式!W:X,E25),"○","！")</f>
        <v>！</v>
      </c>
      <c r="J25" s="87" t="str">
        <f>IF(I25="！","必須の活動です。","")</f>
        <v>必須の活動です。</v>
      </c>
      <c r="L25" s="82"/>
      <c r="M25" s="82"/>
      <c r="N25" s="82"/>
    </row>
    <row r="26" spans="1:14" ht="13.5" customHeight="1" thickBot="1" x14ac:dyDescent="0.2">
      <c r="A26" s="201"/>
      <c r="B26" s="216"/>
      <c r="C26" s="217"/>
      <c r="D26" s="91"/>
      <c r="E26" s="103" t="s">
        <v>58</v>
      </c>
      <c r="F26" s="103"/>
      <c r="G26" s="103"/>
      <c r="H26" s="103"/>
      <c r="I26" s="55" t="str">
        <f>IF(COUNTIF(記入様式!W:X,E26),"○","！")</f>
        <v>！</v>
      </c>
      <c r="J26" s="93" t="str">
        <f>IF(I26="！","活動期間中に１回以上の受講が必要です。","受講日を忘れずに様式1-8実施状況報告書の備考欄に記入してください。")</f>
        <v>活動期間中に１回以上の受講が必要です。</v>
      </c>
      <c r="L26" s="82"/>
      <c r="M26" s="82"/>
      <c r="N26" s="82"/>
    </row>
    <row r="27" spans="1:14" x14ac:dyDescent="0.15">
      <c r="A27" s="201"/>
      <c r="B27" s="218" t="s">
        <v>191</v>
      </c>
      <c r="C27" s="225" t="s">
        <v>61</v>
      </c>
      <c r="D27" s="60"/>
      <c r="E27" s="61" t="s">
        <v>109</v>
      </c>
      <c r="F27" s="61"/>
      <c r="G27" s="61"/>
      <c r="H27" s="61"/>
      <c r="I27" s="62" t="str">
        <f>IF(COUNTIF(記入様式!X:X,E27),"○","！")</f>
        <v>！</v>
      </c>
      <c r="J27" s="63" t="str">
        <f>IF(I27="！","必須の活動です。","")</f>
        <v>必須の活動です。</v>
      </c>
      <c r="L27" s="82"/>
      <c r="M27" s="82"/>
      <c r="N27" s="82"/>
    </row>
    <row r="28" spans="1:14" ht="14.25" customHeight="1" thickBot="1" x14ac:dyDescent="0.2">
      <c r="A28" s="201"/>
      <c r="B28" s="219"/>
      <c r="C28" s="226"/>
      <c r="D28" s="64"/>
      <c r="E28" s="42" t="s">
        <v>192</v>
      </c>
      <c r="F28" s="42"/>
      <c r="G28" s="42"/>
      <c r="H28" s="42"/>
      <c r="I28" s="65" t="str">
        <f>IF(COUNTIF(記入様式!X:X,E28),"○","！")</f>
        <v>！</v>
      </c>
      <c r="J28" s="66" t="str">
        <f>IF(I28="！","必須の活動です。","")</f>
        <v>必須の活動です。</v>
      </c>
      <c r="L28" s="82"/>
      <c r="M28" s="82"/>
      <c r="N28" s="82"/>
    </row>
    <row r="29" spans="1:14" ht="14.25" thickTop="1" x14ac:dyDescent="0.15">
      <c r="A29" s="201"/>
      <c r="B29" s="219"/>
      <c r="C29" s="221" t="s">
        <v>62</v>
      </c>
      <c r="D29" s="67" t="s">
        <v>196</v>
      </c>
      <c r="E29" s="68" t="s">
        <v>15</v>
      </c>
      <c r="F29" s="68">
        <f>IF(COUNTIF(記入様式!W:X,E29),1,0)</f>
        <v>0</v>
      </c>
      <c r="G29" s="68"/>
      <c r="H29" s="68"/>
      <c r="I29" s="236" t="str">
        <f>IF(SUM(F29:F34)&gt;0,"○","！")</f>
        <v>！</v>
      </c>
      <c r="J29" s="248" t="str">
        <f>IF(I29="！","必須の活動です。活動計画で選択した①～⑥の啓発・普及活動を実施してください。","")</f>
        <v>必須の活動です。活動計画で選択した①～⑥の啓発・普及活動を実施してください。</v>
      </c>
      <c r="L29" s="82"/>
      <c r="M29" s="82"/>
      <c r="N29" s="82"/>
    </row>
    <row r="30" spans="1:14" x14ac:dyDescent="0.15">
      <c r="A30" s="201"/>
      <c r="B30" s="219"/>
      <c r="C30" s="222"/>
      <c r="D30" s="69" t="s">
        <v>198</v>
      </c>
      <c r="E30" s="70" t="s">
        <v>16</v>
      </c>
      <c r="F30" s="108">
        <f>IF(COUNTIF(記入様式!W:X,E30),1,0)</f>
        <v>0</v>
      </c>
      <c r="G30" s="108"/>
      <c r="H30" s="108"/>
      <c r="I30" s="237"/>
      <c r="J30" s="247"/>
      <c r="L30" s="82"/>
      <c r="M30" s="82"/>
      <c r="N30" s="82"/>
    </row>
    <row r="31" spans="1:14" x14ac:dyDescent="0.15">
      <c r="A31" s="201"/>
      <c r="B31" s="219"/>
      <c r="C31" s="222"/>
      <c r="D31" s="69" t="s">
        <v>200</v>
      </c>
      <c r="E31" s="70" t="s">
        <v>115</v>
      </c>
      <c r="F31" s="108">
        <f>IF(COUNTIF(記入様式!W:X,E31),1,0)</f>
        <v>0</v>
      </c>
      <c r="G31" s="108"/>
      <c r="H31" s="108"/>
      <c r="I31" s="237"/>
      <c r="J31" s="247"/>
      <c r="L31" s="82"/>
      <c r="M31" s="82"/>
      <c r="N31" s="82"/>
    </row>
    <row r="32" spans="1:14" x14ac:dyDescent="0.15">
      <c r="A32" s="201"/>
      <c r="B32" s="219"/>
      <c r="C32" s="222"/>
      <c r="D32" s="69" t="s">
        <v>202</v>
      </c>
      <c r="E32" s="70" t="s">
        <v>116</v>
      </c>
      <c r="F32" s="108">
        <f>IF(COUNTIF(記入様式!W:X,E32),1,0)</f>
        <v>0</v>
      </c>
      <c r="G32" s="108"/>
      <c r="H32" s="108"/>
      <c r="I32" s="237"/>
      <c r="J32" s="247"/>
    </row>
    <row r="33" spans="1:10" x14ac:dyDescent="0.15">
      <c r="A33" s="201"/>
      <c r="B33" s="219"/>
      <c r="C33" s="222"/>
      <c r="D33" s="69" t="s">
        <v>204</v>
      </c>
      <c r="E33" s="70" t="s">
        <v>117</v>
      </c>
      <c r="F33" s="108">
        <f>IF(COUNTIF(記入様式!W:X,E33),1,0)</f>
        <v>0</v>
      </c>
      <c r="G33" s="108"/>
      <c r="H33" s="108"/>
      <c r="I33" s="237"/>
      <c r="J33" s="247"/>
    </row>
    <row r="34" spans="1:10" ht="14.25" customHeight="1" thickBot="1" x14ac:dyDescent="0.2">
      <c r="A34" s="201"/>
      <c r="B34" s="219"/>
      <c r="C34" s="223"/>
      <c r="D34" s="71" t="s">
        <v>206</v>
      </c>
      <c r="E34" s="72" t="s">
        <v>118</v>
      </c>
      <c r="F34" s="109">
        <f>IF(COUNTIF(記入様式!W:X,E34),1,0)</f>
        <v>0</v>
      </c>
      <c r="G34" s="109"/>
      <c r="H34" s="109"/>
      <c r="I34" s="238"/>
      <c r="J34" s="249"/>
    </row>
    <row r="35" spans="1:10" ht="13.5" customHeight="1" thickTop="1" x14ac:dyDescent="0.15">
      <c r="A35" s="201"/>
      <c r="B35" s="219"/>
      <c r="C35" s="221" t="s">
        <v>63</v>
      </c>
      <c r="D35" s="73" t="s">
        <v>196</v>
      </c>
      <c r="E35" s="74" t="s">
        <v>19</v>
      </c>
      <c r="F35" s="74">
        <f>IF(COUNTIF(記入様式!W:X,E35),1,0)</f>
        <v>0</v>
      </c>
      <c r="G35" s="74"/>
      <c r="H35" s="74"/>
      <c r="I35" s="236" t="str">
        <f>IF(SUM(F35:F41)&gt;0,"○","！")</f>
        <v>！</v>
      </c>
      <c r="J35" s="248" t="str">
        <f>IF(I35="！","必須の活動です。活動計画で選択した①～⑦の生態系保全活動を実施してください。","")</f>
        <v>必須の活動です。活動計画で選択した①～⑦の生態系保全活動を実施してください。</v>
      </c>
    </row>
    <row r="36" spans="1:10" ht="13.5" customHeight="1" x14ac:dyDescent="0.15">
      <c r="A36" s="201"/>
      <c r="B36" s="219"/>
      <c r="C36" s="222"/>
      <c r="D36" s="75" t="s">
        <v>198</v>
      </c>
      <c r="E36" s="76" t="s">
        <v>119</v>
      </c>
      <c r="F36" s="76">
        <f>IF(COUNTIF(記入様式!W:X,E36),1,0)</f>
        <v>0</v>
      </c>
      <c r="G36" s="76"/>
      <c r="H36" s="76"/>
      <c r="I36" s="237"/>
      <c r="J36" s="247"/>
    </row>
    <row r="37" spans="1:10" ht="13.5" customHeight="1" x14ac:dyDescent="0.15">
      <c r="A37" s="201"/>
      <c r="B37" s="219"/>
      <c r="C37" s="222"/>
      <c r="D37" s="75" t="s">
        <v>200</v>
      </c>
      <c r="E37" s="76" t="s">
        <v>120</v>
      </c>
      <c r="F37" s="76">
        <f>IF(COUNTIF(記入様式!W:X,E37),1,0)</f>
        <v>0</v>
      </c>
      <c r="G37" s="76"/>
      <c r="H37" s="76"/>
      <c r="I37" s="237"/>
      <c r="J37" s="247"/>
    </row>
    <row r="38" spans="1:10" ht="13.5" customHeight="1" x14ac:dyDescent="0.15">
      <c r="A38" s="201"/>
      <c r="B38" s="219"/>
      <c r="C38" s="222"/>
      <c r="D38" s="75" t="s">
        <v>202</v>
      </c>
      <c r="E38" s="76" t="s">
        <v>121</v>
      </c>
      <c r="F38" s="76">
        <f>IF(COUNTIF(記入様式!W:X,E38),1,)</f>
        <v>0</v>
      </c>
      <c r="G38" s="76"/>
      <c r="H38" s="76"/>
      <c r="I38" s="237"/>
      <c r="J38" s="247"/>
    </row>
    <row r="39" spans="1:10" ht="13.5" customHeight="1" x14ac:dyDescent="0.15">
      <c r="A39" s="201"/>
      <c r="B39" s="219"/>
      <c r="C39" s="222"/>
      <c r="D39" s="75" t="s">
        <v>204</v>
      </c>
      <c r="E39" s="76" t="s">
        <v>122</v>
      </c>
      <c r="F39" s="76">
        <f>IF(COUNTIF(記入様式!W:X,E39),1,)</f>
        <v>0</v>
      </c>
      <c r="G39" s="76"/>
      <c r="H39" s="76"/>
      <c r="I39" s="237"/>
      <c r="J39" s="247"/>
    </row>
    <row r="40" spans="1:10" ht="13.5" customHeight="1" x14ac:dyDescent="0.15">
      <c r="A40" s="201"/>
      <c r="B40" s="219"/>
      <c r="C40" s="222"/>
      <c r="D40" s="75" t="s">
        <v>206</v>
      </c>
      <c r="E40" s="76" t="s">
        <v>123</v>
      </c>
      <c r="F40" s="76">
        <f>IF(COUNTIF(記入様式!W:X,E40),1,)</f>
        <v>0</v>
      </c>
      <c r="G40" s="76"/>
      <c r="H40" s="76"/>
      <c r="I40" s="237"/>
      <c r="J40" s="247"/>
    </row>
    <row r="41" spans="1:10" ht="14.25" thickBot="1" x14ac:dyDescent="0.2">
      <c r="A41" s="201"/>
      <c r="B41" s="219"/>
      <c r="C41" s="223"/>
      <c r="D41" s="77" t="s">
        <v>208</v>
      </c>
      <c r="E41" s="78" t="s">
        <v>20</v>
      </c>
      <c r="F41" s="78">
        <f>IF(COUNTIF(記入様式!W:X,E41),1,)</f>
        <v>0</v>
      </c>
      <c r="G41" s="78"/>
      <c r="H41" s="78"/>
      <c r="I41" s="238"/>
      <c r="J41" s="249"/>
    </row>
    <row r="42" spans="1:10" ht="14.25" thickTop="1" x14ac:dyDescent="0.15">
      <c r="A42" s="201"/>
      <c r="B42" s="219"/>
      <c r="C42" s="221" t="s">
        <v>64</v>
      </c>
      <c r="D42" s="73" t="s">
        <v>196</v>
      </c>
      <c r="E42" s="74" t="s">
        <v>17</v>
      </c>
      <c r="F42" s="74">
        <f>COUNTIF(記入様式!$W:$X,E42)</f>
        <v>0</v>
      </c>
      <c r="G42" s="74"/>
      <c r="H42" s="197">
        <f>IF(AND(F42&gt;3,F43&gt;3),1,0)</f>
        <v>0</v>
      </c>
      <c r="I42" s="245" t="str">
        <f>IF(OR(H42=1,H44=1),"○","！")</f>
        <v>！</v>
      </c>
      <c r="J42" s="250" t="str">
        <f>IF(I42="！","①、②の活動は必須の活動です。活動指針を確認しそれぞれ代掻き期３回以上、田植え期１回以上実施してください。（協定農用地のうち畑が７割以上占める場合は、③～⑨の取組の中から２つ以上選択して実施してください。","")</f>
        <v>①、②の活動は必須の活動です。活動指針を確認しそれぞれ代掻き期３回以上、田植え期１回以上実施してください。（協定農用地のうち畑が７割以上占める場合は、③～⑨の取組の中から２つ以上選択して実施してください。</v>
      </c>
    </row>
    <row r="43" spans="1:10" x14ac:dyDescent="0.15">
      <c r="A43" s="201"/>
      <c r="B43" s="219"/>
      <c r="C43" s="222"/>
      <c r="D43" s="75" t="s">
        <v>198</v>
      </c>
      <c r="E43" s="76" t="s">
        <v>18</v>
      </c>
      <c r="F43" s="76">
        <f>COUNTIF(記入様式!$W:$X,E43)</f>
        <v>0</v>
      </c>
      <c r="G43" s="76"/>
      <c r="H43" s="198"/>
      <c r="I43" s="237"/>
      <c r="J43" s="251"/>
    </row>
    <row r="44" spans="1:10" x14ac:dyDescent="0.15">
      <c r="A44" s="201"/>
      <c r="B44" s="219"/>
      <c r="C44" s="222"/>
      <c r="D44" s="75" t="s">
        <v>200</v>
      </c>
      <c r="E44" s="76" t="s">
        <v>124</v>
      </c>
      <c r="F44" s="76" t="str">
        <f>IF(COUNTIF(記入様式!$W:$X,E44),"○","×")</f>
        <v>×</v>
      </c>
      <c r="G44" s="198">
        <f>COUNTIF(F44:F50,"○")</f>
        <v>0</v>
      </c>
      <c r="H44" s="198">
        <f>IF(G44&gt;1,1,0)</f>
        <v>0</v>
      </c>
      <c r="I44" s="237"/>
      <c r="J44" s="251"/>
    </row>
    <row r="45" spans="1:10" x14ac:dyDescent="0.15">
      <c r="A45" s="201"/>
      <c r="B45" s="219"/>
      <c r="C45" s="222"/>
      <c r="D45" s="75" t="s">
        <v>202</v>
      </c>
      <c r="E45" s="76" t="s">
        <v>125</v>
      </c>
      <c r="F45" s="76" t="str">
        <f>IF(COUNTIF(記入様式!$W:$X,E45),"○","×")</f>
        <v>×</v>
      </c>
      <c r="G45" s="198"/>
      <c r="H45" s="198"/>
      <c r="I45" s="237"/>
      <c r="J45" s="251"/>
    </row>
    <row r="46" spans="1:10" x14ac:dyDescent="0.15">
      <c r="A46" s="201"/>
      <c r="B46" s="219"/>
      <c r="C46" s="222"/>
      <c r="D46" s="75" t="s">
        <v>204</v>
      </c>
      <c r="E46" s="76" t="s">
        <v>126</v>
      </c>
      <c r="F46" s="76" t="str">
        <f>IF(COUNTIF(記入様式!$W:$X,E46),"○","×")</f>
        <v>×</v>
      </c>
      <c r="G46" s="198"/>
      <c r="H46" s="198"/>
      <c r="I46" s="237"/>
      <c r="J46" s="251"/>
    </row>
    <row r="47" spans="1:10" x14ac:dyDescent="0.15">
      <c r="A47" s="201"/>
      <c r="B47" s="219"/>
      <c r="C47" s="222"/>
      <c r="D47" s="75" t="s">
        <v>207</v>
      </c>
      <c r="E47" s="76" t="s">
        <v>127</v>
      </c>
      <c r="F47" s="76" t="str">
        <f>IF(COUNTIF(記入様式!$W:$X,E47),"○","×")</f>
        <v>×</v>
      </c>
      <c r="G47" s="198"/>
      <c r="H47" s="198"/>
      <c r="I47" s="237"/>
      <c r="J47" s="251"/>
    </row>
    <row r="48" spans="1:10" x14ac:dyDescent="0.15">
      <c r="A48" s="201"/>
      <c r="B48" s="219"/>
      <c r="C48" s="222"/>
      <c r="D48" s="75" t="s">
        <v>208</v>
      </c>
      <c r="E48" s="76" t="s">
        <v>128</v>
      </c>
      <c r="F48" s="76" t="str">
        <f>IF(COUNTIF(記入様式!$W:$X,E48),"○","×")</f>
        <v>×</v>
      </c>
      <c r="G48" s="198"/>
      <c r="H48" s="198"/>
      <c r="I48" s="237"/>
      <c r="J48" s="251"/>
    </row>
    <row r="49" spans="1:10" x14ac:dyDescent="0.15">
      <c r="A49" s="201"/>
      <c r="B49" s="219"/>
      <c r="C49" s="222"/>
      <c r="D49" s="75" t="s">
        <v>209</v>
      </c>
      <c r="E49" s="76" t="s">
        <v>129</v>
      </c>
      <c r="F49" s="76" t="str">
        <f>IF(COUNTIF(記入様式!$W:$X,E49),"○","×")</f>
        <v>×</v>
      </c>
      <c r="G49" s="198"/>
      <c r="H49" s="198"/>
      <c r="I49" s="237"/>
      <c r="J49" s="251"/>
    </row>
    <row r="50" spans="1:10" ht="14.25" thickBot="1" x14ac:dyDescent="0.2">
      <c r="A50" s="202"/>
      <c r="B50" s="220"/>
      <c r="C50" s="224"/>
      <c r="D50" s="79" t="s">
        <v>210</v>
      </c>
      <c r="E50" s="80" t="s">
        <v>130</v>
      </c>
      <c r="F50" s="80" t="str">
        <f>IF(COUNTIF(記入様式!$W:$X,E50),"○","×")</f>
        <v>×</v>
      </c>
      <c r="G50" s="199"/>
      <c r="H50" s="199"/>
      <c r="I50" s="246"/>
      <c r="J50" s="252"/>
    </row>
    <row r="51" spans="1:10" ht="14.25" hidden="1" thickBot="1" x14ac:dyDescent="0.2">
      <c r="E51" t="s">
        <v>213</v>
      </c>
      <c r="F51" s="110" t="str">
        <f>IF(COUNTIF(記入様式!W:X,E51),"○","×")</f>
        <v>×</v>
      </c>
      <c r="G51" s="98"/>
      <c r="H51" s="98"/>
    </row>
  </sheetData>
  <sheetProtection password="CC7B" sheet="1" objects="1" scenarios="1" selectLockedCells="1" selectUnlockedCells="1"/>
  <mergeCells count="32">
    <mergeCell ref="L12:N21"/>
    <mergeCell ref="L1:N1"/>
    <mergeCell ref="I35:I41"/>
    <mergeCell ref="L2:N11"/>
    <mergeCell ref="I42:I50"/>
    <mergeCell ref="J18:J23"/>
    <mergeCell ref="J29:J34"/>
    <mergeCell ref="J35:J41"/>
    <mergeCell ref="J42:J50"/>
    <mergeCell ref="I17:I23"/>
    <mergeCell ref="I29:I34"/>
    <mergeCell ref="B1:E1"/>
    <mergeCell ref="B3:C5"/>
    <mergeCell ref="A2:C2"/>
    <mergeCell ref="C6:C8"/>
    <mergeCell ref="C9:C11"/>
    <mergeCell ref="B6:B15"/>
    <mergeCell ref="H42:H43"/>
    <mergeCell ref="H44:H50"/>
    <mergeCell ref="G44:G50"/>
    <mergeCell ref="A24:A50"/>
    <mergeCell ref="A3:A23"/>
    <mergeCell ref="B17:B23"/>
    <mergeCell ref="C17:E17"/>
    <mergeCell ref="C12:C13"/>
    <mergeCell ref="C14:C16"/>
    <mergeCell ref="B24:C26"/>
    <mergeCell ref="B27:B50"/>
    <mergeCell ref="C35:C41"/>
    <mergeCell ref="C42:C50"/>
    <mergeCell ref="C27:C28"/>
    <mergeCell ref="C29:C34"/>
  </mergeCells>
  <phoneticPr fontId="1"/>
  <conditionalFormatting sqref="E6:J6">
    <cfRule type="expression" dxfId="28" priority="38">
      <formula>$I$6="！"</formula>
    </cfRule>
  </conditionalFormatting>
  <conditionalFormatting sqref="E7:J7">
    <cfRule type="expression" dxfId="27" priority="37">
      <formula>$I$7="！"</formula>
    </cfRule>
  </conditionalFormatting>
  <conditionalFormatting sqref="E9:J9">
    <cfRule type="expression" dxfId="26" priority="36">
      <formula>$I$9="！"</formula>
    </cfRule>
  </conditionalFormatting>
  <conditionalFormatting sqref="E10:J10">
    <cfRule type="expression" dxfId="25" priority="35">
      <formula>$I$10="！"</formula>
    </cfRule>
  </conditionalFormatting>
  <conditionalFormatting sqref="E12:J12">
    <cfRule type="expression" dxfId="24" priority="34">
      <formula>$I$12="！"</formula>
    </cfRule>
  </conditionalFormatting>
  <conditionalFormatting sqref="E14:J14">
    <cfRule type="expression" dxfId="23" priority="33">
      <formula>$I$14="！"</formula>
    </cfRule>
  </conditionalFormatting>
  <conditionalFormatting sqref="E15:J15">
    <cfRule type="expression" dxfId="22" priority="32">
      <formula>$I$15="！"</formula>
    </cfRule>
  </conditionalFormatting>
  <conditionalFormatting sqref="C17:J23">
    <cfRule type="expression" dxfId="21" priority="31">
      <formula>$I$17="！"</formula>
    </cfRule>
  </conditionalFormatting>
  <conditionalFormatting sqref="E27:J27">
    <cfRule type="expression" dxfId="20" priority="30">
      <formula>$I$27="！"</formula>
    </cfRule>
  </conditionalFormatting>
  <conditionalFormatting sqref="E28:J28">
    <cfRule type="expression" dxfId="19" priority="29">
      <formula>$I$28="！"</formula>
    </cfRule>
  </conditionalFormatting>
  <conditionalFormatting sqref="E29:J34">
    <cfRule type="expression" dxfId="18" priority="28">
      <formula>$I$29="！"</formula>
    </cfRule>
  </conditionalFormatting>
  <conditionalFormatting sqref="E35:J41">
    <cfRule type="expression" dxfId="17" priority="27">
      <formula>$I$35="！"</formula>
    </cfRule>
  </conditionalFormatting>
  <conditionalFormatting sqref="E42:J50">
    <cfRule type="expression" dxfId="16" priority="26">
      <formula>$I$42="！"</formula>
    </cfRule>
  </conditionalFormatting>
  <conditionalFormatting sqref="E3:J3">
    <cfRule type="expression" dxfId="15" priority="13">
      <formula>$I$3="！"</formula>
    </cfRule>
  </conditionalFormatting>
  <conditionalFormatting sqref="E4:J4">
    <cfRule type="expression" dxfId="14" priority="12">
      <formula>$I$4="！"</formula>
    </cfRule>
  </conditionalFormatting>
  <conditionalFormatting sqref="E5:J5">
    <cfRule type="expression" dxfId="13" priority="11">
      <formula>$I$5="！"</formula>
    </cfRule>
  </conditionalFormatting>
  <conditionalFormatting sqref="E8:J8">
    <cfRule type="expression" dxfId="12" priority="10">
      <formula>$I$8="！"</formula>
    </cfRule>
  </conditionalFormatting>
  <conditionalFormatting sqref="E11:J11">
    <cfRule type="expression" dxfId="11" priority="9">
      <formula>$I$11="！"</formula>
    </cfRule>
  </conditionalFormatting>
  <conditionalFormatting sqref="E13:J13">
    <cfRule type="expression" dxfId="10" priority="8">
      <formula>$I$13="！"</formula>
    </cfRule>
  </conditionalFormatting>
  <conditionalFormatting sqref="E16:J16">
    <cfRule type="expression" dxfId="9" priority="7">
      <formula>$I$16="！"</formula>
    </cfRule>
  </conditionalFormatting>
  <conditionalFormatting sqref="E25:J25">
    <cfRule type="expression" dxfId="8" priority="5">
      <formula>$I$25="！"</formula>
    </cfRule>
  </conditionalFormatting>
  <conditionalFormatting sqref="E26:J26">
    <cfRule type="expression" dxfId="7" priority="4">
      <formula>$I$26="！"</formula>
    </cfRule>
  </conditionalFormatting>
  <conditionalFormatting sqref="F18:H23">
    <cfRule type="expression" dxfId="6" priority="14">
      <formula>$I$42="！"</formula>
    </cfRule>
  </conditionalFormatting>
  <conditionalFormatting sqref="E24:J24">
    <cfRule type="expression" dxfId="5" priority="6">
      <formula>$I$24="！"</formula>
    </cfRule>
  </conditionalFormatting>
  <conditionalFormatting sqref="E2:J2">
    <cfRule type="expression" dxfId="4" priority="1">
      <formula>$I$2="！"</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K31"/>
  <sheetViews>
    <sheetView zoomScale="80" zoomScaleNormal="80" workbookViewId="0">
      <selection activeCell="I31" sqref="I31"/>
    </sheetView>
  </sheetViews>
  <sheetFormatPr defaultRowHeight="13.5" x14ac:dyDescent="0.15"/>
  <cols>
    <col min="1" max="1" width="55.5" bestFit="1" customWidth="1"/>
    <col min="2" max="2" width="51.5" bestFit="1" customWidth="1"/>
    <col min="3" max="3" width="44" bestFit="1" customWidth="1"/>
    <col min="4" max="4" width="17.25" bestFit="1" customWidth="1"/>
    <col min="5" max="5" width="17.75" bestFit="1" customWidth="1"/>
    <col min="6" max="6" width="17.25" bestFit="1" customWidth="1"/>
    <col min="7" max="7" width="31.875" bestFit="1" customWidth="1"/>
    <col min="8" max="8" width="55.5" bestFit="1" customWidth="1"/>
    <col min="9" max="9" width="51.5" bestFit="1" customWidth="1"/>
    <col min="10" max="10" width="44" bestFit="1" customWidth="1"/>
    <col min="11" max="11" width="38.25" customWidth="1"/>
  </cols>
  <sheetData>
    <row r="2" spans="1:11" x14ac:dyDescent="0.15">
      <c r="A2" s="32" t="s">
        <v>38</v>
      </c>
      <c r="B2" s="32" t="s">
        <v>149</v>
      </c>
      <c r="C2" s="32" t="s">
        <v>39</v>
      </c>
      <c r="D2" s="32" t="s">
        <v>40</v>
      </c>
      <c r="E2" s="32" t="s">
        <v>41</v>
      </c>
      <c r="F2" s="32" t="s">
        <v>42</v>
      </c>
      <c r="G2" s="32" t="s">
        <v>43</v>
      </c>
      <c r="H2" s="32" t="s">
        <v>227</v>
      </c>
      <c r="I2" s="32" t="s">
        <v>228</v>
      </c>
      <c r="J2" s="112" t="s">
        <v>229</v>
      </c>
      <c r="K2" s="32" t="s">
        <v>291</v>
      </c>
    </row>
    <row r="3" spans="1:11" x14ac:dyDescent="0.15">
      <c r="A3" s="31" t="s">
        <v>44</v>
      </c>
      <c r="B3" s="31" t="s">
        <v>150</v>
      </c>
      <c r="C3" s="31" t="s">
        <v>46</v>
      </c>
      <c r="D3" s="31" t="s">
        <v>50</v>
      </c>
      <c r="E3" s="31" t="s">
        <v>52</v>
      </c>
      <c r="F3" s="31" t="s">
        <v>54</v>
      </c>
      <c r="G3" s="31" t="s">
        <v>61</v>
      </c>
      <c r="H3" s="31" t="s">
        <v>230</v>
      </c>
      <c r="I3" s="31" t="s">
        <v>285</v>
      </c>
      <c r="J3" s="113" t="s">
        <v>231</v>
      </c>
      <c r="K3" s="31" t="s">
        <v>292</v>
      </c>
    </row>
    <row r="4" spans="1:11" x14ac:dyDescent="0.15">
      <c r="A4" s="31" t="s">
        <v>45</v>
      </c>
      <c r="B4" s="31" t="s">
        <v>151</v>
      </c>
      <c r="C4" s="31" t="s">
        <v>47</v>
      </c>
      <c r="D4" s="31" t="s">
        <v>51</v>
      </c>
      <c r="E4" s="31" t="s">
        <v>53</v>
      </c>
      <c r="F4" s="31" t="s">
        <v>55</v>
      </c>
      <c r="G4" s="31" t="s">
        <v>62</v>
      </c>
      <c r="H4" s="31" t="s">
        <v>232</v>
      </c>
      <c r="I4" s="31" t="s">
        <v>233</v>
      </c>
      <c r="J4" s="113" t="s">
        <v>234</v>
      </c>
      <c r="K4" s="31" t="s">
        <v>293</v>
      </c>
    </row>
    <row r="5" spans="1:11" x14ac:dyDescent="0.15">
      <c r="A5" s="31" t="s">
        <v>56</v>
      </c>
      <c r="B5" s="31" t="s">
        <v>211</v>
      </c>
      <c r="C5" s="31" t="s">
        <v>48</v>
      </c>
      <c r="D5" s="31" t="s">
        <v>48</v>
      </c>
      <c r="E5" s="31" t="s">
        <v>48</v>
      </c>
      <c r="F5" s="31" t="s">
        <v>48</v>
      </c>
      <c r="G5" s="31" t="s">
        <v>63</v>
      </c>
      <c r="H5" s="31" t="s">
        <v>235</v>
      </c>
      <c r="I5" s="31" t="s">
        <v>236</v>
      </c>
      <c r="J5" s="113" t="s">
        <v>237</v>
      </c>
      <c r="K5" s="31" t="s">
        <v>294</v>
      </c>
    </row>
    <row r="6" spans="1:11" x14ac:dyDescent="0.15">
      <c r="A6" s="31" t="s">
        <v>58</v>
      </c>
      <c r="B6" s="31"/>
      <c r="C6" s="31" t="s">
        <v>57</v>
      </c>
      <c r="D6" s="31" t="s">
        <v>57</v>
      </c>
      <c r="E6" s="31" t="s">
        <v>57</v>
      </c>
      <c r="F6" s="31" t="s">
        <v>57</v>
      </c>
      <c r="G6" s="31" t="s">
        <v>64</v>
      </c>
      <c r="H6" s="31" t="s">
        <v>238</v>
      </c>
      <c r="I6" s="31" t="s">
        <v>239</v>
      </c>
      <c r="J6" s="113" t="s">
        <v>240</v>
      </c>
      <c r="K6" s="31" t="s">
        <v>295</v>
      </c>
    </row>
    <row r="7" spans="1:11" x14ac:dyDescent="0.15">
      <c r="A7" s="31" t="s">
        <v>69</v>
      </c>
      <c r="B7" s="31"/>
      <c r="C7" s="31" t="s">
        <v>59</v>
      </c>
      <c r="D7" s="31" t="s">
        <v>155</v>
      </c>
      <c r="E7" s="31" t="s">
        <v>156</v>
      </c>
      <c r="F7" s="31" t="s">
        <v>60</v>
      </c>
      <c r="G7" s="31" t="s">
        <v>65</v>
      </c>
      <c r="H7" s="31" t="s">
        <v>241</v>
      </c>
      <c r="I7" s="31" t="s">
        <v>242</v>
      </c>
      <c r="J7" s="113" t="s">
        <v>243</v>
      </c>
      <c r="K7" s="31" t="s">
        <v>296</v>
      </c>
    </row>
    <row r="8" spans="1:11" x14ac:dyDescent="0.15">
      <c r="A8" s="31" t="s">
        <v>154</v>
      </c>
      <c r="B8" s="31"/>
      <c r="C8" s="31" t="s">
        <v>183</v>
      </c>
      <c r="D8" s="31" t="s">
        <v>104</v>
      </c>
      <c r="E8" s="31" t="s">
        <v>104</v>
      </c>
      <c r="F8" s="31" t="s">
        <v>104</v>
      </c>
      <c r="G8" s="31" t="s">
        <v>66</v>
      </c>
      <c r="H8" s="31" t="s">
        <v>244</v>
      </c>
      <c r="I8" s="31" t="s">
        <v>245</v>
      </c>
      <c r="J8" s="113" t="s">
        <v>246</v>
      </c>
      <c r="K8" s="31" t="s">
        <v>297</v>
      </c>
    </row>
    <row r="9" spans="1:11" x14ac:dyDescent="0.15">
      <c r="A9" s="31" t="s">
        <v>184</v>
      </c>
      <c r="B9" s="31"/>
      <c r="G9" s="31" t="s">
        <v>67</v>
      </c>
      <c r="H9" s="31" t="s">
        <v>247</v>
      </c>
      <c r="I9" s="31"/>
      <c r="J9" s="113" t="s">
        <v>248</v>
      </c>
      <c r="K9" s="31" t="s">
        <v>298</v>
      </c>
    </row>
    <row r="10" spans="1:11" x14ac:dyDescent="0.15">
      <c r="A10" s="31"/>
      <c r="B10" s="31"/>
      <c r="G10" s="31" t="s">
        <v>68</v>
      </c>
      <c r="H10" s="31" t="s">
        <v>249</v>
      </c>
      <c r="I10" s="31"/>
      <c r="J10" s="113"/>
      <c r="K10" s="31" t="s">
        <v>299</v>
      </c>
    </row>
    <row r="11" spans="1:11" x14ac:dyDescent="0.15">
      <c r="G11" s="38" t="s">
        <v>186</v>
      </c>
      <c r="H11" s="31" t="s">
        <v>250</v>
      </c>
      <c r="K11" s="31" t="s">
        <v>300</v>
      </c>
    </row>
    <row r="12" spans="1:11" x14ac:dyDescent="0.15">
      <c r="G12" s="111" t="s">
        <v>286</v>
      </c>
      <c r="H12" s="31" t="s">
        <v>251</v>
      </c>
      <c r="K12" s="31"/>
    </row>
    <row r="13" spans="1:11" x14ac:dyDescent="0.15">
      <c r="H13" s="31" t="s">
        <v>252</v>
      </c>
      <c r="K13" s="31"/>
    </row>
    <row r="14" spans="1:11" x14ac:dyDescent="0.15">
      <c r="H14" s="31" t="s">
        <v>253</v>
      </c>
      <c r="K14" s="31"/>
    </row>
    <row r="25" spans="1:1" x14ac:dyDescent="0.15">
      <c r="A25" s="31"/>
    </row>
    <row r="26" spans="1:1" x14ac:dyDescent="0.15">
      <c r="A26" s="31"/>
    </row>
    <row r="27" spans="1:1" x14ac:dyDescent="0.15">
      <c r="A27" s="31"/>
    </row>
    <row r="28" spans="1:1" x14ac:dyDescent="0.15">
      <c r="A28" s="31"/>
    </row>
    <row r="29" spans="1:1" x14ac:dyDescent="0.15">
      <c r="A29" s="31"/>
    </row>
    <row r="30" spans="1:1" x14ac:dyDescent="0.15">
      <c r="A30" s="31"/>
    </row>
    <row r="31" spans="1:1" x14ac:dyDescent="0.15">
      <c r="A31" s="31"/>
    </row>
  </sheetData>
  <phoneticPr fontId="1"/>
  <conditionalFormatting sqref="A32:B52 B25:B31 I12:I14">
    <cfRule type="duplicateValues" dxfId="3" priority="15"/>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6"/>
  <sheetViews>
    <sheetView topLeftCell="C3" zoomScale="80" zoomScaleNormal="80" workbookViewId="0">
      <selection activeCell="A30" sqref="A30"/>
    </sheetView>
  </sheetViews>
  <sheetFormatPr defaultRowHeight="13.5" x14ac:dyDescent="0.15"/>
  <cols>
    <col min="1" max="1" width="84.5" bestFit="1" customWidth="1"/>
    <col min="2" max="2" width="2.375" customWidth="1"/>
    <col min="3" max="3" width="36.5" bestFit="1" customWidth="1"/>
    <col min="4" max="4" width="2.25" customWidth="1"/>
    <col min="5" max="5" width="37" bestFit="1" customWidth="1"/>
    <col min="6" max="6" width="2.5" customWidth="1"/>
    <col min="7" max="7" width="55.75" bestFit="1" customWidth="1"/>
    <col min="9" max="9" width="35.75" bestFit="1" customWidth="1"/>
    <col min="10" max="10" width="38.125" bestFit="1" customWidth="1"/>
    <col min="11" max="11" width="54.875" bestFit="1" customWidth="1"/>
    <col min="12" max="12" width="33.375" bestFit="1" customWidth="1"/>
    <col min="13" max="13" width="38.125" bestFit="1" customWidth="1"/>
    <col min="14" max="14" width="60.5" bestFit="1" customWidth="1"/>
    <col min="15" max="15" width="46.75" bestFit="1" customWidth="1"/>
    <col min="16" max="16" width="45.25" bestFit="1" customWidth="1"/>
    <col min="17" max="17" width="40.5" bestFit="1" customWidth="1"/>
    <col min="18" max="18" width="45.25" bestFit="1" customWidth="1"/>
    <col min="19" max="19" width="40.5" bestFit="1" customWidth="1"/>
    <col min="20" max="20" width="35.75" bestFit="1" customWidth="1"/>
    <col min="21" max="21" width="46.75" bestFit="1" customWidth="1"/>
    <col min="22" max="22" width="40.5" bestFit="1" customWidth="1"/>
    <col min="23" max="23" width="37.75" bestFit="1" customWidth="1"/>
    <col min="24" max="24" width="40.5" bestFit="1" customWidth="1"/>
    <col min="25" max="25" width="38.125" bestFit="1" customWidth="1"/>
    <col min="26" max="26" width="56.25" bestFit="1" customWidth="1"/>
    <col min="27" max="28" width="38" bestFit="1" customWidth="1"/>
    <col min="29" max="29" width="42.625" bestFit="1" customWidth="1"/>
    <col min="30" max="30" width="40.25" bestFit="1" customWidth="1"/>
    <col min="31" max="31" width="42.625" bestFit="1" customWidth="1"/>
    <col min="32" max="32" width="48" bestFit="1" customWidth="1"/>
    <col min="33" max="33" width="42.625" bestFit="1" customWidth="1"/>
  </cols>
  <sheetData>
    <row r="1" spans="1:33" x14ac:dyDescent="0.15">
      <c r="I1" t="s">
        <v>226</v>
      </c>
    </row>
    <row r="3" spans="1:33" s="30" customFormat="1" x14ac:dyDescent="0.15">
      <c r="A3" s="32" t="s">
        <v>44</v>
      </c>
      <c r="C3" s="32" t="s">
        <v>49</v>
      </c>
      <c r="E3" s="32" t="s">
        <v>53</v>
      </c>
      <c r="G3" s="32" t="s">
        <v>64</v>
      </c>
      <c r="I3" s="32" t="s">
        <v>254</v>
      </c>
      <c r="J3" s="32" t="s">
        <v>255</v>
      </c>
      <c r="K3" s="32" t="s">
        <v>256</v>
      </c>
      <c r="L3" s="32" t="s">
        <v>257</v>
      </c>
      <c r="M3" s="32" t="s">
        <v>258</v>
      </c>
      <c r="N3" s="32" t="s">
        <v>259</v>
      </c>
      <c r="O3" s="32" t="s">
        <v>260</v>
      </c>
      <c r="P3" s="32" t="s">
        <v>261</v>
      </c>
      <c r="Q3" s="32" t="s">
        <v>262</v>
      </c>
      <c r="R3" s="32" t="s">
        <v>263</v>
      </c>
      <c r="S3" s="32" t="s">
        <v>264</v>
      </c>
      <c r="T3" s="32" t="s">
        <v>265</v>
      </c>
      <c r="U3" s="32" t="s">
        <v>285</v>
      </c>
      <c r="V3" s="32" t="s">
        <v>233</v>
      </c>
      <c r="W3" s="32" t="s">
        <v>266</v>
      </c>
      <c r="X3" s="32" t="s">
        <v>267</v>
      </c>
      <c r="Y3" s="32" t="s">
        <v>268</v>
      </c>
      <c r="Z3" s="32" t="s">
        <v>269</v>
      </c>
      <c r="AA3" s="32" t="s">
        <v>270</v>
      </c>
      <c r="AB3" s="32" t="s">
        <v>271</v>
      </c>
      <c r="AC3" s="32" t="s">
        <v>272</v>
      </c>
      <c r="AD3" s="32" t="s">
        <v>273</v>
      </c>
      <c r="AE3" s="32" t="s">
        <v>274</v>
      </c>
      <c r="AF3" s="32" t="s">
        <v>275</v>
      </c>
      <c r="AG3" s="32" t="s">
        <v>276</v>
      </c>
    </row>
    <row r="4" spans="1:33" x14ac:dyDescent="0.15">
      <c r="A4" s="31" t="s">
        <v>28</v>
      </c>
      <c r="C4" s="31" t="s">
        <v>73</v>
      </c>
      <c r="E4" s="31" t="s">
        <v>79</v>
      </c>
      <c r="G4" s="31" t="s">
        <v>17</v>
      </c>
      <c r="I4" s="31" t="s">
        <v>220</v>
      </c>
      <c r="J4" s="31" t="s">
        <v>220</v>
      </c>
      <c r="K4" s="31" t="s">
        <v>220</v>
      </c>
      <c r="L4" s="31" t="s">
        <v>220</v>
      </c>
      <c r="M4" s="31" t="s">
        <v>220</v>
      </c>
      <c r="N4" s="31" t="s">
        <v>220</v>
      </c>
      <c r="O4" s="31" t="s">
        <v>220</v>
      </c>
      <c r="P4" s="31" t="s">
        <v>220</v>
      </c>
      <c r="Q4" s="31" t="s">
        <v>220</v>
      </c>
      <c r="R4" s="31" t="s">
        <v>220</v>
      </c>
      <c r="S4" s="31" t="s">
        <v>220</v>
      </c>
      <c r="T4" s="31" t="s">
        <v>220</v>
      </c>
      <c r="U4" s="31" t="s">
        <v>220</v>
      </c>
      <c r="V4" s="31" t="s">
        <v>220</v>
      </c>
      <c r="W4" s="31" t="s">
        <v>220</v>
      </c>
      <c r="X4" s="31" t="s">
        <v>220</v>
      </c>
      <c r="Y4" s="31" t="s">
        <v>220</v>
      </c>
      <c r="Z4" s="31" t="s">
        <v>220</v>
      </c>
      <c r="AA4" s="31" t="s">
        <v>220</v>
      </c>
      <c r="AB4" s="31" t="s">
        <v>220</v>
      </c>
      <c r="AC4" s="31" t="s">
        <v>220</v>
      </c>
      <c r="AD4" s="31" t="s">
        <v>220</v>
      </c>
      <c r="AE4" s="31" t="s">
        <v>220</v>
      </c>
      <c r="AF4" s="31" t="s">
        <v>220</v>
      </c>
      <c r="AG4" s="31" t="s">
        <v>220</v>
      </c>
    </row>
    <row r="5" spans="1:33" x14ac:dyDescent="0.15">
      <c r="C5" s="31" t="s">
        <v>74</v>
      </c>
      <c r="G5" s="31" t="s">
        <v>18</v>
      </c>
      <c r="I5" s="31" t="s">
        <v>221</v>
      </c>
      <c r="J5" s="31" t="s">
        <v>221</v>
      </c>
      <c r="K5" s="31" t="s">
        <v>221</v>
      </c>
      <c r="L5" s="31" t="s">
        <v>221</v>
      </c>
      <c r="M5" s="31" t="s">
        <v>221</v>
      </c>
      <c r="N5" s="31" t="s">
        <v>221</v>
      </c>
      <c r="O5" s="31" t="s">
        <v>221</v>
      </c>
      <c r="P5" s="31" t="s">
        <v>221</v>
      </c>
      <c r="Q5" s="31" t="s">
        <v>221</v>
      </c>
      <c r="R5" s="31" t="s">
        <v>221</v>
      </c>
      <c r="S5" s="31" t="s">
        <v>221</v>
      </c>
      <c r="T5" s="31" t="s">
        <v>221</v>
      </c>
      <c r="U5" s="31" t="s">
        <v>221</v>
      </c>
      <c r="V5" s="31" t="s">
        <v>221</v>
      </c>
      <c r="W5" s="31" t="s">
        <v>221</v>
      </c>
      <c r="X5" s="31" t="s">
        <v>221</v>
      </c>
      <c r="Y5" s="31" t="s">
        <v>221</v>
      </c>
      <c r="Z5" s="31" t="s">
        <v>221</v>
      </c>
      <c r="AA5" s="31" t="s">
        <v>221</v>
      </c>
      <c r="AB5" s="31" t="s">
        <v>221</v>
      </c>
      <c r="AC5" s="31" t="s">
        <v>221</v>
      </c>
      <c r="AD5" s="31" t="s">
        <v>221</v>
      </c>
      <c r="AE5" s="31" t="s">
        <v>221</v>
      </c>
      <c r="AF5" s="31" t="s">
        <v>221</v>
      </c>
      <c r="AG5" s="31" t="s">
        <v>221</v>
      </c>
    </row>
    <row r="6" spans="1:33" x14ac:dyDescent="0.15">
      <c r="A6" s="32" t="s">
        <v>45</v>
      </c>
      <c r="E6" s="32" t="s">
        <v>156</v>
      </c>
      <c r="G6" s="31" t="s">
        <v>124</v>
      </c>
      <c r="I6" s="31" t="s">
        <v>222</v>
      </c>
      <c r="J6" s="31" t="s">
        <v>222</v>
      </c>
      <c r="K6" s="31" t="s">
        <v>222</v>
      </c>
      <c r="L6" s="31" t="s">
        <v>222</v>
      </c>
      <c r="M6" s="31" t="s">
        <v>222</v>
      </c>
      <c r="N6" s="31" t="s">
        <v>222</v>
      </c>
      <c r="O6" s="31" t="s">
        <v>222</v>
      </c>
      <c r="P6" s="31" t="s">
        <v>222</v>
      </c>
      <c r="Q6" s="31" t="s">
        <v>222</v>
      </c>
      <c r="R6" s="31" t="s">
        <v>222</v>
      </c>
      <c r="S6" s="31" t="s">
        <v>222</v>
      </c>
      <c r="T6" s="31" t="s">
        <v>222</v>
      </c>
      <c r="U6" s="31" t="s">
        <v>222</v>
      </c>
      <c r="V6" s="31" t="s">
        <v>222</v>
      </c>
      <c r="W6" s="31" t="s">
        <v>222</v>
      </c>
      <c r="X6" s="31" t="s">
        <v>222</v>
      </c>
      <c r="Y6" s="31" t="s">
        <v>222</v>
      </c>
      <c r="Z6" s="31" t="s">
        <v>222</v>
      </c>
      <c r="AA6" s="31" t="s">
        <v>222</v>
      </c>
      <c r="AB6" s="31" t="s">
        <v>222</v>
      </c>
      <c r="AC6" s="31" t="s">
        <v>222</v>
      </c>
      <c r="AD6" s="31" t="s">
        <v>222</v>
      </c>
      <c r="AE6" s="31" t="s">
        <v>222</v>
      </c>
      <c r="AF6" s="31" t="s">
        <v>222</v>
      </c>
      <c r="AG6" s="31" t="s">
        <v>222</v>
      </c>
    </row>
    <row r="7" spans="1:33" x14ac:dyDescent="0.15">
      <c r="A7" s="31" t="s">
        <v>160</v>
      </c>
      <c r="C7" s="32" t="s">
        <v>59</v>
      </c>
      <c r="E7" s="31" t="s">
        <v>101</v>
      </c>
      <c r="G7" s="31" t="s">
        <v>125</v>
      </c>
      <c r="I7" s="31" t="s">
        <v>223</v>
      </c>
      <c r="J7" s="31" t="s">
        <v>223</v>
      </c>
      <c r="K7" s="31" t="s">
        <v>223</v>
      </c>
      <c r="L7" s="31" t="s">
        <v>223</v>
      </c>
      <c r="M7" s="31" t="s">
        <v>223</v>
      </c>
      <c r="N7" s="31" t="s">
        <v>223</v>
      </c>
      <c r="O7" s="31" t="s">
        <v>223</v>
      </c>
      <c r="P7" s="31" t="s">
        <v>223</v>
      </c>
      <c r="Q7" s="31" t="s">
        <v>223</v>
      </c>
      <c r="R7" s="31" t="s">
        <v>223</v>
      </c>
      <c r="S7" s="31" t="s">
        <v>223</v>
      </c>
      <c r="T7" s="31" t="s">
        <v>223</v>
      </c>
      <c r="U7" s="31" t="s">
        <v>223</v>
      </c>
      <c r="V7" s="31" t="s">
        <v>223</v>
      </c>
      <c r="W7" s="31" t="s">
        <v>223</v>
      </c>
      <c r="X7" s="31" t="s">
        <v>223</v>
      </c>
      <c r="Y7" s="31" t="s">
        <v>223</v>
      </c>
      <c r="Z7" s="31" t="s">
        <v>223</v>
      </c>
      <c r="AA7" s="31" t="s">
        <v>223</v>
      </c>
      <c r="AB7" s="31" t="s">
        <v>223</v>
      </c>
      <c r="AC7" s="31" t="s">
        <v>223</v>
      </c>
      <c r="AD7" s="31" t="s">
        <v>223</v>
      </c>
      <c r="AE7" s="31" t="s">
        <v>223</v>
      </c>
      <c r="AF7" s="31" t="s">
        <v>223</v>
      </c>
      <c r="AG7" s="31" t="s">
        <v>223</v>
      </c>
    </row>
    <row r="8" spans="1:33" x14ac:dyDescent="0.15">
      <c r="C8" s="31" t="s">
        <v>29</v>
      </c>
      <c r="E8" s="31" t="s">
        <v>102</v>
      </c>
      <c r="F8" s="33"/>
      <c r="G8" s="31" t="s">
        <v>126</v>
      </c>
      <c r="I8" s="31" t="s">
        <v>225</v>
      </c>
      <c r="J8" s="31" t="s">
        <v>225</v>
      </c>
      <c r="K8" s="31" t="s">
        <v>225</v>
      </c>
      <c r="L8" s="31" t="s">
        <v>225</v>
      </c>
      <c r="M8" s="31" t="s">
        <v>225</v>
      </c>
      <c r="N8" s="31" t="s">
        <v>225</v>
      </c>
      <c r="O8" s="31" t="s">
        <v>225</v>
      </c>
      <c r="P8" s="31" t="s">
        <v>225</v>
      </c>
      <c r="Q8" s="31" t="s">
        <v>225</v>
      </c>
      <c r="R8" s="31" t="s">
        <v>225</v>
      </c>
      <c r="S8" s="31" t="s">
        <v>225</v>
      </c>
      <c r="T8" s="31" t="s">
        <v>225</v>
      </c>
      <c r="U8" s="31" t="s">
        <v>225</v>
      </c>
      <c r="V8" s="31" t="s">
        <v>225</v>
      </c>
      <c r="W8" s="31" t="s">
        <v>225</v>
      </c>
      <c r="X8" s="31" t="s">
        <v>225</v>
      </c>
      <c r="Y8" s="31" t="s">
        <v>225</v>
      </c>
      <c r="Z8" s="31" t="s">
        <v>225</v>
      </c>
      <c r="AA8" s="31" t="s">
        <v>225</v>
      </c>
      <c r="AB8" s="31" t="s">
        <v>225</v>
      </c>
      <c r="AC8" s="31" t="s">
        <v>225</v>
      </c>
      <c r="AD8" s="31" t="s">
        <v>225</v>
      </c>
      <c r="AE8" s="31" t="s">
        <v>225</v>
      </c>
      <c r="AF8" s="31" t="s">
        <v>225</v>
      </c>
      <c r="AG8" s="31" t="s">
        <v>225</v>
      </c>
    </row>
    <row r="9" spans="1:33" x14ac:dyDescent="0.15">
      <c r="A9" s="32" t="s">
        <v>56</v>
      </c>
      <c r="C9" s="31" t="s">
        <v>13</v>
      </c>
      <c r="E9" s="31" t="s">
        <v>99</v>
      </c>
      <c r="F9" s="33"/>
      <c r="G9" s="31" t="s">
        <v>127</v>
      </c>
      <c r="I9" s="31" t="s">
        <v>224</v>
      </c>
      <c r="J9" s="31" t="s">
        <v>224</v>
      </c>
      <c r="K9" s="31" t="s">
        <v>224</v>
      </c>
      <c r="L9" s="31" t="s">
        <v>224</v>
      </c>
      <c r="M9" s="31" t="s">
        <v>224</v>
      </c>
      <c r="N9" s="31" t="s">
        <v>224</v>
      </c>
      <c r="O9" s="31" t="s">
        <v>224</v>
      </c>
      <c r="P9" s="31" t="s">
        <v>224</v>
      </c>
      <c r="Q9" s="31" t="s">
        <v>224</v>
      </c>
      <c r="R9" s="31" t="s">
        <v>224</v>
      </c>
      <c r="S9" s="31" t="s">
        <v>224</v>
      </c>
      <c r="T9" s="31" t="s">
        <v>224</v>
      </c>
      <c r="U9" s="31" t="s">
        <v>224</v>
      </c>
      <c r="V9" s="31" t="s">
        <v>224</v>
      </c>
      <c r="W9" s="31" t="s">
        <v>224</v>
      </c>
      <c r="X9" s="31" t="s">
        <v>224</v>
      </c>
      <c r="Y9" s="31" t="s">
        <v>224</v>
      </c>
      <c r="Z9" s="31" t="s">
        <v>224</v>
      </c>
      <c r="AA9" s="31" t="s">
        <v>224</v>
      </c>
      <c r="AB9" s="31" t="s">
        <v>224</v>
      </c>
      <c r="AC9" s="31" t="s">
        <v>224</v>
      </c>
      <c r="AD9" s="31" t="s">
        <v>224</v>
      </c>
      <c r="AE9" s="31" t="s">
        <v>224</v>
      </c>
      <c r="AF9" s="31" t="s">
        <v>224</v>
      </c>
      <c r="AG9" s="31" t="s">
        <v>224</v>
      </c>
    </row>
    <row r="10" spans="1:33" x14ac:dyDescent="0.15">
      <c r="A10" s="31" t="s">
        <v>82</v>
      </c>
      <c r="E10" s="31" t="s">
        <v>103</v>
      </c>
      <c r="F10" s="33"/>
      <c r="G10" s="31" t="s">
        <v>128</v>
      </c>
    </row>
    <row r="11" spans="1:33" x14ac:dyDescent="0.15">
      <c r="A11" s="31" t="s">
        <v>32</v>
      </c>
      <c r="C11" s="32" t="s">
        <v>183</v>
      </c>
      <c r="F11" s="33"/>
      <c r="G11" s="31" t="s">
        <v>129</v>
      </c>
    </row>
    <row r="12" spans="1:33" x14ac:dyDescent="0.15">
      <c r="A12" s="31" t="s">
        <v>83</v>
      </c>
      <c r="C12" s="31" t="s">
        <v>90</v>
      </c>
      <c r="E12" s="32" t="s">
        <v>54</v>
      </c>
      <c r="F12" s="33"/>
      <c r="G12" s="31" t="s">
        <v>130</v>
      </c>
    </row>
    <row r="13" spans="1:33" x14ac:dyDescent="0.15">
      <c r="A13" s="31" t="s">
        <v>84</v>
      </c>
      <c r="C13" s="31" t="s">
        <v>91</v>
      </c>
      <c r="E13" s="31" t="s">
        <v>80</v>
      </c>
      <c r="F13" s="34"/>
      <c r="G13" s="35"/>
    </row>
    <row r="14" spans="1:33" x14ac:dyDescent="0.15">
      <c r="A14" s="31" t="s">
        <v>85</v>
      </c>
      <c r="C14" s="31" t="s">
        <v>92</v>
      </c>
      <c r="G14" s="32" t="s">
        <v>65</v>
      </c>
    </row>
    <row r="15" spans="1:33" x14ac:dyDescent="0.15">
      <c r="A15" s="31" t="s">
        <v>86</v>
      </c>
      <c r="C15" s="31" t="s">
        <v>93</v>
      </c>
      <c r="E15" s="32" t="s">
        <v>55</v>
      </c>
      <c r="G15" s="31" t="s">
        <v>131</v>
      </c>
    </row>
    <row r="16" spans="1:33" x14ac:dyDescent="0.15">
      <c r="C16" s="31" t="s">
        <v>24</v>
      </c>
      <c r="E16" s="31" t="s">
        <v>81</v>
      </c>
      <c r="G16" s="31" t="s">
        <v>21</v>
      </c>
    </row>
    <row r="17" spans="1:9" x14ac:dyDescent="0.15">
      <c r="A17" s="32" t="s">
        <v>58</v>
      </c>
      <c r="G17" s="31" t="s">
        <v>132</v>
      </c>
    </row>
    <row r="18" spans="1:9" x14ac:dyDescent="0.15">
      <c r="A18" s="31" t="s">
        <v>87</v>
      </c>
      <c r="C18" s="32" t="s">
        <v>50</v>
      </c>
      <c r="E18" s="32" t="s">
        <v>60</v>
      </c>
      <c r="G18" s="31" t="s">
        <v>133</v>
      </c>
    </row>
    <row r="19" spans="1:9" x14ac:dyDescent="0.15">
      <c r="A19" s="31" t="s">
        <v>88</v>
      </c>
      <c r="C19" s="31" t="s">
        <v>75</v>
      </c>
      <c r="E19" s="31" t="s">
        <v>105</v>
      </c>
      <c r="G19" s="31" t="s">
        <v>134</v>
      </c>
    </row>
    <row r="20" spans="1:9" x14ac:dyDescent="0.15">
      <c r="A20" s="31" t="s">
        <v>89</v>
      </c>
      <c r="C20" s="31" t="s">
        <v>76</v>
      </c>
      <c r="E20" s="31" t="s">
        <v>106</v>
      </c>
      <c r="G20" s="31" t="s">
        <v>135</v>
      </c>
    </row>
    <row r="21" spans="1:9" x14ac:dyDescent="0.15">
      <c r="E21" s="31" t="s">
        <v>107</v>
      </c>
    </row>
    <row r="22" spans="1:9" x14ac:dyDescent="0.15">
      <c r="A22" s="32" t="s">
        <v>69</v>
      </c>
      <c r="C22" s="32" t="s">
        <v>51</v>
      </c>
      <c r="E22" s="31" t="s">
        <v>108</v>
      </c>
      <c r="G22" s="32" t="s">
        <v>66</v>
      </c>
      <c r="I22" s="114" t="s">
        <v>301</v>
      </c>
    </row>
    <row r="23" spans="1:9" x14ac:dyDescent="0.15">
      <c r="A23" s="31" t="s">
        <v>141</v>
      </c>
      <c r="C23" s="31" t="s">
        <v>14</v>
      </c>
      <c r="E23" s="31" t="s">
        <v>99</v>
      </c>
      <c r="G23" s="31" t="s">
        <v>136</v>
      </c>
      <c r="I23" s="31" t="s">
        <v>302</v>
      </c>
    </row>
    <row r="24" spans="1:9" x14ac:dyDescent="0.15">
      <c r="A24" s="31" t="s">
        <v>142</v>
      </c>
      <c r="C24" s="31" t="s">
        <v>77</v>
      </c>
      <c r="E24" s="31" t="s">
        <v>103</v>
      </c>
      <c r="G24" s="31" t="s">
        <v>137</v>
      </c>
    </row>
    <row r="25" spans="1:9" x14ac:dyDescent="0.15">
      <c r="A25" s="31" t="s">
        <v>143</v>
      </c>
      <c r="G25" s="31" t="s">
        <v>138</v>
      </c>
      <c r="I25" s="114" t="s">
        <v>303</v>
      </c>
    </row>
    <row r="26" spans="1:9" x14ac:dyDescent="0.15">
      <c r="A26" s="31" t="s">
        <v>144</v>
      </c>
      <c r="C26" s="32" t="s">
        <v>155</v>
      </c>
      <c r="E26" s="32" t="s">
        <v>61</v>
      </c>
      <c r="I26" s="31" t="s">
        <v>304</v>
      </c>
    </row>
    <row r="27" spans="1:9" x14ac:dyDescent="0.15">
      <c r="A27" s="31" t="s">
        <v>145</v>
      </c>
      <c r="C27" s="31" t="s">
        <v>94</v>
      </c>
      <c r="E27" s="31" t="s">
        <v>109</v>
      </c>
      <c r="G27" s="32" t="s">
        <v>67</v>
      </c>
      <c r="I27" s="35"/>
    </row>
    <row r="28" spans="1:9" x14ac:dyDescent="0.15">
      <c r="A28" s="31" t="s">
        <v>146</v>
      </c>
      <c r="C28" s="31" t="s">
        <v>95</v>
      </c>
      <c r="E28" s="31" t="s">
        <v>31</v>
      </c>
      <c r="G28" s="31" t="s">
        <v>139</v>
      </c>
      <c r="I28" s="114" t="s">
        <v>305</v>
      </c>
    </row>
    <row r="29" spans="1:9" x14ac:dyDescent="0.15">
      <c r="A29" s="31" t="s">
        <v>147</v>
      </c>
      <c r="C29" s="31" t="s">
        <v>182</v>
      </c>
      <c r="E29" s="31" t="s">
        <v>110</v>
      </c>
      <c r="I29" s="31" t="s">
        <v>306</v>
      </c>
    </row>
    <row r="30" spans="1:9" x14ac:dyDescent="0.15">
      <c r="A30" s="117" t="s">
        <v>324</v>
      </c>
      <c r="C30" s="31" t="s">
        <v>96</v>
      </c>
      <c r="E30" s="31" t="s">
        <v>111</v>
      </c>
      <c r="G30" s="32" t="s">
        <v>68</v>
      </c>
      <c r="I30" s="35"/>
    </row>
    <row r="31" spans="1:9" x14ac:dyDescent="0.15">
      <c r="A31" s="32" t="s">
        <v>153</v>
      </c>
      <c r="C31" s="31" t="s">
        <v>97</v>
      </c>
      <c r="E31" s="31" t="s">
        <v>112</v>
      </c>
      <c r="G31" s="31" t="s">
        <v>140</v>
      </c>
      <c r="I31" s="114" t="s">
        <v>307</v>
      </c>
    </row>
    <row r="32" spans="1:9" ht="27" x14ac:dyDescent="0.15">
      <c r="A32" s="38" t="s">
        <v>280</v>
      </c>
      <c r="C32" s="31" t="s">
        <v>98</v>
      </c>
      <c r="E32" s="31" t="s">
        <v>113</v>
      </c>
      <c r="G32" s="31"/>
      <c r="I32" s="31" t="s">
        <v>308</v>
      </c>
    </row>
    <row r="33" spans="1:9" x14ac:dyDescent="0.15">
      <c r="A33" s="31"/>
      <c r="C33" s="31" t="s">
        <v>30</v>
      </c>
      <c r="E33" s="31" t="s">
        <v>114</v>
      </c>
      <c r="I33" s="31" t="s">
        <v>309</v>
      </c>
    </row>
    <row r="34" spans="1:9" x14ac:dyDescent="0.15">
      <c r="A34" s="38"/>
      <c r="C34" s="31" t="s">
        <v>99</v>
      </c>
      <c r="G34" s="32" t="s">
        <v>185</v>
      </c>
      <c r="I34" s="115"/>
    </row>
    <row r="35" spans="1:9" x14ac:dyDescent="0.15">
      <c r="C35" s="31" t="s">
        <v>100</v>
      </c>
      <c r="E35" s="32" t="s">
        <v>62</v>
      </c>
      <c r="G35" s="31" t="s">
        <v>184</v>
      </c>
      <c r="I35" s="114" t="s">
        <v>310</v>
      </c>
    </row>
    <row r="36" spans="1:9" x14ac:dyDescent="0.15">
      <c r="A36" s="32" t="s">
        <v>46</v>
      </c>
      <c r="C36" s="31" t="s">
        <v>24</v>
      </c>
      <c r="E36" s="31" t="s">
        <v>15</v>
      </c>
      <c r="G36" s="31" t="s">
        <v>284</v>
      </c>
      <c r="I36" s="31" t="s">
        <v>311</v>
      </c>
    </row>
    <row r="37" spans="1:9" x14ac:dyDescent="0.15">
      <c r="A37" s="31" t="s">
        <v>70</v>
      </c>
      <c r="E37" s="31" t="s">
        <v>16</v>
      </c>
      <c r="I37" s="31" t="s">
        <v>312</v>
      </c>
    </row>
    <row r="38" spans="1:9" x14ac:dyDescent="0.15">
      <c r="C38" s="32" t="s">
        <v>104</v>
      </c>
      <c r="E38" s="31" t="s">
        <v>115</v>
      </c>
      <c r="G38" s="32" t="s">
        <v>187</v>
      </c>
      <c r="I38" s="35"/>
    </row>
    <row r="39" spans="1:9" x14ac:dyDescent="0.15">
      <c r="A39" s="32" t="s">
        <v>47</v>
      </c>
      <c r="C39" s="31" t="s">
        <v>171</v>
      </c>
      <c r="E39" s="31" t="s">
        <v>116</v>
      </c>
      <c r="G39" s="31" t="s">
        <v>186</v>
      </c>
      <c r="I39" s="114" t="s">
        <v>313</v>
      </c>
    </row>
    <row r="40" spans="1:9" x14ac:dyDescent="0.15">
      <c r="A40" s="31" t="s">
        <v>71</v>
      </c>
      <c r="C40" s="31" t="s">
        <v>172</v>
      </c>
      <c r="E40" s="31" t="s">
        <v>117</v>
      </c>
      <c r="I40" s="111" t="s">
        <v>314</v>
      </c>
    </row>
    <row r="41" spans="1:9" x14ac:dyDescent="0.15">
      <c r="A41" s="31" t="s">
        <v>72</v>
      </c>
      <c r="C41" s="31" t="s">
        <v>173</v>
      </c>
      <c r="E41" s="31" t="s">
        <v>118</v>
      </c>
      <c r="G41" s="32" t="s">
        <v>212</v>
      </c>
      <c r="I41" s="111" t="s">
        <v>315</v>
      </c>
    </row>
    <row r="42" spans="1:9" x14ac:dyDescent="0.15">
      <c r="C42" s="31" t="s">
        <v>174</v>
      </c>
      <c r="G42" s="31" t="s">
        <v>214</v>
      </c>
      <c r="I42" s="111" t="s">
        <v>316</v>
      </c>
    </row>
    <row r="43" spans="1:9" x14ac:dyDescent="0.15">
      <c r="A43" s="32" t="s">
        <v>48</v>
      </c>
      <c r="C43" s="31" t="s">
        <v>175</v>
      </c>
      <c r="E43" s="32" t="s">
        <v>63</v>
      </c>
      <c r="I43" s="111" t="s">
        <v>317</v>
      </c>
    </row>
    <row r="44" spans="1:9" x14ac:dyDescent="0.15">
      <c r="A44" s="31" t="s">
        <v>161</v>
      </c>
      <c r="C44" s="31" t="s">
        <v>176</v>
      </c>
      <c r="E44" s="31" t="s">
        <v>19</v>
      </c>
      <c r="G44" s="32" t="s">
        <v>286</v>
      </c>
    </row>
    <row r="45" spans="1:9" x14ac:dyDescent="0.15">
      <c r="A45" s="31" t="s">
        <v>162</v>
      </c>
      <c r="C45" s="31" t="s">
        <v>177</v>
      </c>
      <c r="E45" s="31" t="s">
        <v>119</v>
      </c>
      <c r="G45" s="31" t="s">
        <v>287</v>
      </c>
      <c r="I45" s="114" t="s">
        <v>318</v>
      </c>
    </row>
    <row r="46" spans="1:9" x14ac:dyDescent="0.15">
      <c r="A46" s="31" t="s">
        <v>163</v>
      </c>
      <c r="C46" s="31" t="s">
        <v>178</v>
      </c>
      <c r="E46" s="31" t="s">
        <v>120</v>
      </c>
      <c r="G46" s="31" t="s">
        <v>288</v>
      </c>
      <c r="I46" s="31" t="s">
        <v>319</v>
      </c>
    </row>
    <row r="47" spans="1:9" x14ac:dyDescent="0.15">
      <c r="A47" s="31" t="s">
        <v>164</v>
      </c>
      <c r="C47" s="31" t="s">
        <v>179</v>
      </c>
      <c r="E47" s="31" t="s">
        <v>121</v>
      </c>
      <c r="G47" s="31" t="s">
        <v>289</v>
      </c>
    </row>
    <row r="48" spans="1:9" x14ac:dyDescent="0.15">
      <c r="A48" s="31" t="s">
        <v>165</v>
      </c>
      <c r="C48" s="31" t="s">
        <v>180</v>
      </c>
      <c r="E48" s="31" t="s">
        <v>122</v>
      </c>
      <c r="G48" s="31" t="s">
        <v>290</v>
      </c>
      <c r="I48" s="114" t="s">
        <v>320</v>
      </c>
    </row>
    <row r="49" spans="1:9" x14ac:dyDescent="0.15">
      <c r="A49" s="31" t="s">
        <v>166</v>
      </c>
      <c r="C49" s="31" t="s">
        <v>181</v>
      </c>
      <c r="E49" s="31" t="s">
        <v>123</v>
      </c>
      <c r="I49" s="31" t="s">
        <v>321</v>
      </c>
    </row>
    <row r="50" spans="1:9" x14ac:dyDescent="0.15">
      <c r="A50" s="31" t="s">
        <v>167</v>
      </c>
      <c r="E50" s="31" t="s">
        <v>20</v>
      </c>
      <c r="I50" s="31" t="s">
        <v>322</v>
      </c>
    </row>
    <row r="51" spans="1:9" x14ac:dyDescent="0.15">
      <c r="A51" s="31" t="s">
        <v>168</v>
      </c>
      <c r="C51" s="32" t="s">
        <v>52</v>
      </c>
    </row>
    <row r="52" spans="1:9" x14ac:dyDescent="0.15">
      <c r="A52" s="31" t="s">
        <v>169</v>
      </c>
      <c r="C52" s="31" t="s">
        <v>78</v>
      </c>
      <c r="I52" s="114" t="s">
        <v>323</v>
      </c>
    </row>
    <row r="53" spans="1:9" x14ac:dyDescent="0.15">
      <c r="A53" s="31" t="s">
        <v>170</v>
      </c>
      <c r="I53" s="116" t="s">
        <v>323</v>
      </c>
    </row>
    <row r="54" spans="1:9" x14ac:dyDescent="0.15">
      <c r="C54" s="32" t="s">
        <v>154</v>
      </c>
    </row>
    <row r="55" spans="1:9" x14ac:dyDescent="0.15">
      <c r="C55" s="31" t="s">
        <v>154</v>
      </c>
    </row>
    <row r="56" spans="1:9" ht="27" x14ac:dyDescent="0.15">
      <c r="C56" s="95" t="s">
        <v>281</v>
      </c>
    </row>
  </sheetData>
  <phoneticPr fontId="1"/>
  <conditionalFormatting sqref="A43 C51 G30 G27 G22 G14 G3 E43 E35 E26 E18 E15 E12 E6 E3 C38 C26 C22 C18 C11 C7 C3 A9 A39 A36 A31 A22 A17 A6 A3">
    <cfRule type="duplicateValues" dxfId="2" priority="18"/>
  </conditionalFormatting>
  <conditionalFormatting sqref="I3:T3">
    <cfRule type="duplicateValues" dxfId="1" priority="2"/>
  </conditionalFormatting>
  <conditionalFormatting sqref="U3:AG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88</vt:i4>
      </vt:variant>
    </vt:vector>
  </HeadingPairs>
  <TitlesOfParts>
    <vt:vector size="93" baseType="lpstr">
      <vt:lpstr>記入様式</vt:lpstr>
      <vt:lpstr>記入例</vt:lpstr>
      <vt:lpstr>必須活動チェックリスト</vt:lpstr>
      <vt:lpstr>施設又はテーマ-活動項目</vt:lpstr>
      <vt:lpstr>活動項目-取組</vt:lpstr>
      <vt:lpstr>記入例!Print_Area</vt:lpstr>
      <vt:lpstr>必須活動チェックリスト!Print_Area</vt:lpstr>
      <vt:lpstr>記入様式!Print_Titles</vt:lpstr>
      <vt:lpstr>記入例!Print_Titles</vt:lpstr>
      <vt:lpstr>U字フリューム等既設水路の再布設_水路本体の補修</vt:lpstr>
      <vt:lpstr>ゲート_バルブの更新_ため池付帯施設の補修</vt:lpstr>
      <vt:lpstr>ゲート_ポンプの更新_水路付帯施設の更新</vt:lpstr>
      <vt:lpstr>ゲート_ポンプの補修_水路付帯施設の補修</vt:lpstr>
      <vt:lpstr>ため池</vt:lpstr>
      <vt:lpstr>ため池の草刈り</vt:lpstr>
      <vt:lpstr>ため池の泥上げ</vt:lpstr>
      <vt:lpstr>安全施設の更新_水路付帯施設の更新</vt:lpstr>
      <vt:lpstr>安全施設の設置_ため池付帯施設の補修</vt:lpstr>
      <vt:lpstr>安全施設の補修_ため池付帯施設の補修</vt:lpstr>
      <vt:lpstr>安全施設の補修_水路付帯施設の補修</vt:lpstr>
      <vt:lpstr>異常気象時の対応</vt:lpstr>
      <vt:lpstr>一路線全体の更新_水路本体の更新</vt:lpstr>
      <vt:lpstr>機能診断</vt:lpstr>
      <vt:lpstr>機能診断・補修技術等の研修</vt:lpstr>
      <vt:lpstr>啓発・普及</vt:lpstr>
      <vt:lpstr>景観形成・生活環境保全</vt:lpstr>
      <vt:lpstr>畦畔・農用地法面・防風林などの草刈り</vt:lpstr>
      <vt:lpstr>畦畔・農用地法面等</vt:lpstr>
      <vt:lpstr>計画策定</vt:lpstr>
      <vt:lpstr>公共用水域の水質保全活動</vt:lpstr>
      <vt:lpstr>洪水吐の補修_ため池付帯施設の補修</vt:lpstr>
      <vt:lpstr>施設の適正管理</vt:lpstr>
      <vt:lpstr>施設又はテーマ</vt:lpstr>
      <vt:lpstr>資源循環</vt:lpstr>
      <vt:lpstr>事務・会議・共通</vt:lpstr>
      <vt:lpstr>事務・組織・運営等研修</vt:lpstr>
      <vt:lpstr>事務処理</vt:lpstr>
      <vt:lpstr>持続的な畦畔管理</vt:lpstr>
      <vt:lpstr>持続的な水管理</vt:lpstr>
      <vt:lpstr>取水施設の補修_ため池付帯施設の補修</vt:lpstr>
      <vt:lpstr>集水桝_分水桝の補修_水路付帯施設の補修</vt:lpstr>
      <vt:lpstr>循環かんがい施設の水質保全</vt:lpstr>
      <vt:lpstr>浄化水路による水質保全</vt:lpstr>
      <vt:lpstr>水環境の回復</vt:lpstr>
      <vt:lpstr>水質保全</vt:lpstr>
      <vt:lpstr>水田の貯留機能向上活動</vt:lpstr>
      <vt:lpstr>水田貯留機能増進・地下水かん養</vt:lpstr>
      <vt:lpstr>水路</vt:lpstr>
      <vt:lpstr>水路の草刈り</vt:lpstr>
      <vt:lpstr>水路の泥上げ</vt:lpstr>
      <vt:lpstr>水路の補修</vt:lpstr>
      <vt:lpstr>生態系保全</vt:lpstr>
      <vt:lpstr>生物多様性の回復</vt:lpstr>
      <vt:lpstr>生物多様性保全水路整備_排水路</vt:lpstr>
      <vt:lpstr>専門家の指導</vt:lpstr>
      <vt:lpstr>洗掘箇所の補修_ため池本体の補修</vt:lpstr>
      <vt:lpstr>全施設</vt:lpstr>
      <vt:lpstr>全施設の草刈り</vt:lpstr>
      <vt:lpstr>素掘り水路からコンクリート水路への更新_水路本体の更新</vt:lpstr>
      <vt:lpstr>総会</vt:lpstr>
      <vt:lpstr>側溝の泥上げ</vt:lpstr>
      <vt:lpstr>側溝蓋の設置_農道付帯施設の更新</vt:lpstr>
      <vt:lpstr>側壁の嵩上げ_水路本体の補修</vt:lpstr>
      <vt:lpstr>多面的機能の増進を図る活動</vt:lpstr>
      <vt:lpstr>地域資源の適切な保全管理のための推進活動</vt:lpstr>
      <vt:lpstr>地下水涵養</vt:lpstr>
      <vt:lpstr>長寿命化_ため池整備</vt:lpstr>
      <vt:lpstr>長寿命化_水路整備</vt:lpstr>
      <vt:lpstr>長寿命化_農道整備</vt:lpstr>
      <vt:lpstr>提体</vt:lpstr>
      <vt:lpstr>点検</vt:lpstr>
      <vt:lpstr>点検・機能診断</vt:lpstr>
      <vt:lpstr>土壌流出防止</vt:lpstr>
      <vt:lpstr>土側溝をコンクリート側溝に更新_農道付帯施設の更新</vt:lpstr>
      <vt:lpstr>年度活動計画の策定</vt:lpstr>
      <vt:lpstr>農村環境保全活動</vt:lpstr>
      <vt:lpstr>農村環境保全活動の幅広い展開</vt:lpstr>
      <vt:lpstr>農村保全活動の幅広い展開</vt:lpstr>
      <vt:lpstr>農地施設</vt:lpstr>
      <vt:lpstr>農道</vt:lpstr>
      <vt:lpstr>農道の補修</vt:lpstr>
      <vt:lpstr>農道側溝の補修_農道付帯施設の補修</vt:lpstr>
      <vt:lpstr>農道路肩_農道法面の補修_農道本体の補修</vt:lpstr>
      <vt:lpstr>農用地</vt:lpstr>
      <vt:lpstr>破損部分の補修_水路本体の補修</vt:lpstr>
      <vt:lpstr>付帯施設</vt:lpstr>
      <vt:lpstr>舗装の一部打替え_農道本体の補修</vt:lpstr>
      <vt:lpstr>舗装の打替え_一部__農道本体の補修</vt:lpstr>
      <vt:lpstr>未舗装農道を舗装_農道本体の更新</vt:lpstr>
      <vt:lpstr>遊休農地発生防止のための保全管理</vt:lpstr>
      <vt:lpstr>路肩・法面の草刈り</vt:lpstr>
      <vt:lpstr>漏水箇所の補修_ため池本体の補修</vt:lpstr>
      <vt:lpstr>老朽化部分の補修_水路本体の補修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松井 亮</cp:lastModifiedBy>
  <cp:lastPrinted>2017-11-20T06:43:11Z</cp:lastPrinted>
  <dcterms:modified xsi:type="dcterms:W3CDTF">2017-11-20T06:43:16Z</dcterms:modified>
</cp:coreProperties>
</file>